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80" windowWidth="30840" windowHeight="15560" tabRatio="385" activeTab="0"/>
  </bookViews>
  <sheets>
    <sheet name="Loan Spreadsheet" sheetId="1" r:id="rId1"/>
    <sheet name="INSTRUCTIONS" sheetId="2" r:id="rId2"/>
  </sheets>
  <definedNames>
    <definedName name="Down_Payment1">'Loan Spreadsheet'!$B$14</definedName>
    <definedName name="Down_Payment2">'Loan Spreadsheet'!$E$14</definedName>
    <definedName name="Down_Payment3">'Loan Spreadsheet'!$B$33</definedName>
    <definedName name="Down_Payment4">'Loan Spreadsheet'!$E$33</definedName>
    <definedName name="Interest_Rate1">'Loan Spreadsheet'!$B$19</definedName>
    <definedName name="Interest_Rate2">'Loan Spreadsheet'!$E$19</definedName>
    <definedName name="Interest_Rate3">'Loan Spreadsheet'!$B$38</definedName>
    <definedName name="Interest_Rate4">'Loan Spreadsheet'!$E$38</definedName>
    <definedName name="Months1">'Loan Spreadsheet'!$B$18</definedName>
    <definedName name="Months2">'Loan Spreadsheet'!$E$18</definedName>
    <definedName name="Months3">'Loan Spreadsheet'!$B$37</definedName>
    <definedName name="Months4">'Loan Spreadsheet'!$E$37</definedName>
    <definedName name="Principal1">'Loan Spreadsheet'!$B$16</definedName>
    <definedName name="Principal2">'Loan Spreadsheet'!$E$16</definedName>
    <definedName name="Principal3">'Loan Spreadsheet'!$B$35</definedName>
    <definedName name="Principal4">'Loan Spreadsheet'!$E$35</definedName>
    <definedName name="_xlnm.Print_Area" localSheetId="0">'Loan Spreadsheet'!$A$1:$E$49</definedName>
    <definedName name="Rebate1">'Loan Spreadsheet'!$B$13</definedName>
    <definedName name="Rebate2">'Loan Spreadsheet'!$E$13</definedName>
    <definedName name="Rebate3">'Loan Spreadsheet'!$B$32</definedName>
    <definedName name="Rebate4">'Loan Spreadsheet'!$E$32</definedName>
    <definedName name="Sales_Tax1">'Loan Spreadsheet'!$B$12</definedName>
    <definedName name="Sales_Tax2">'Loan Spreadsheet'!$E$12</definedName>
    <definedName name="Sales_Tax3">'Loan Spreadsheet'!$B$31</definedName>
    <definedName name="Sales_Tax4">'Loan Spreadsheet'!$E$31</definedName>
    <definedName name="Selling_Price1">'Loan Spreadsheet'!$B$11</definedName>
    <definedName name="Selling_Price2">'Loan Spreadsheet'!$E$11</definedName>
    <definedName name="Selling_Price3">'Loan Spreadsheet'!$B$30</definedName>
    <definedName name="Selling_Price4">'Loan Spreadsheet'!$E$30</definedName>
    <definedName name="tax_rate1">'Loan Spreadsheet'!$B$10</definedName>
    <definedName name="tax_rate2">'Loan Spreadsheet'!$E$10</definedName>
    <definedName name="tax_rate3">'Loan Spreadsheet'!$B$29</definedName>
    <definedName name="tax_rate4">'Loan Spreadsheet'!$E$29</definedName>
    <definedName name="Total_Cost_of_Car1">'Loan Spreadsheet'!$B$26</definedName>
    <definedName name="Total_Cost_of_Car2">'Loan Spreadsheet'!$E$26</definedName>
    <definedName name="Total_Cost_of_Car3">'Loan Spreadsheet'!$B$45</definedName>
    <definedName name="Total_Cost_of_Car4">'Loan Spreadsheet'!$E$45</definedName>
    <definedName name="Total_Interest1">'Loan Spreadsheet'!$B$20</definedName>
    <definedName name="Total_Interest2">'Loan Spreadsheet'!$E$20</definedName>
    <definedName name="Total_Interest3">'Loan Spreadsheet'!$B$39</definedName>
    <definedName name="Total_Interest4">'Loan Spreadsheet'!$E$39</definedName>
    <definedName name="Total_loan1">'Loan Spreadsheet'!$B$24</definedName>
    <definedName name="Total_loan2">'Loan Spreadsheet'!$E$24</definedName>
    <definedName name="Total_loan3">'Loan Spreadsheet'!$B$43</definedName>
    <definedName name="Total_loan4">'Loan Spreadsheet'!$E$43</definedName>
    <definedName name="Total_Monthly1">'Loan Spreadsheet'!$B$22</definedName>
    <definedName name="Total_Monthly2">'Loan Spreadsheet'!$E$22</definedName>
    <definedName name="Total_Monthly3">'Loan Spreadsheet'!$B$41</definedName>
    <definedName name="Total_Monthly4">'Loan Spreadsheet'!$E$41</definedName>
    <definedName name="Trade_in1">'Loan Spreadsheet'!$B$15</definedName>
    <definedName name="Trade_in2">'Loan Spreadsheet'!$E$15</definedName>
    <definedName name="Trade_in3">'Loan Spreadsheet'!$B$34</definedName>
    <definedName name="Trade_in4">'Loan Spreadsheet'!$E$34</definedName>
  </definedNames>
  <calcPr fullCalcOnLoad="1"/>
</workbook>
</file>

<file path=xl/comments1.xml><?xml version="1.0" encoding="utf-8"?>
<comments xmlns="http://schemas.openxmlformats.org/spreadsheetml/2006/main">
  <authors>
    <author>Jeff Ostroff</author>
  </authors>
  <commentList>
    <comment ref="A114" authorId="0">
      <text>
        <r>
          <rPr>
            <b/>
            <sz val="8"/>
            <rFont val="Tahoma"/>
            <family val="0"/>
          </rPr>
          <t>Jeff Ostroff:</t>
        </r>
        <r>
          <rPr>
            <sz val="8"/>
            <rFont val="Tahoma"/>
            <family val="0"/>
          </rPr>
          <t xml:space="preserve">
This loancalc spreadsheet copyright 1998-2013 ConsumerNet, Inc. for use on CarBuyingTips.com</t>
        </r>
      </text>
    </comment>
  </commentList>
</comments>
</file>

<file path=xl/comments2.xml><?xml version="1.0" encoding="utf-8"?>
<comments xmlns="http://schemas.openxmlformats.org/spreadsheetml/2006/main">
  <authors>
    <author>Jeff Ostroff</author>
  </authors>
  <commentList>
    <comment ref="A104" authorId="0">
      <text>
        <r>
          <rPr>
            <b/>
            <sz val="8"/>
            <rFont val="Tahoma"/>
            <family val="0"/>
          </rPr>
          <t>Jeff Ostroff:
This loancalc spreadsheet copyright 1998-2013 ConsumerNet, Inc. for use on CarBuyingTips.com</t>
        </r>
      </text>
    </comment>
  </commentList>
</comments>
</file>

<file path=xl/sharedStrings.xml><?xml version="1.0" encoding="utf-8"?>
<sst xmlns="http://schemas.openxmlformats.org/spreadsheetml/2006/main" count="107" uniqueCount="66">
  <si>
    <t>Scenario #1</t>
  </si>
  <si>
    <t>Scenario #2</t>
  </si>
  <si>
    <t>Scenario #3</t>
  </si>
  <si>
    <t>Scenario #4</t>
  </si>
  <si>
    <t>Here's How to use the spreadsheet:</t>
  </si>
  <si>
    <t>Special Notes About This Spreadsheet</t>
  </si>
  <si>
    <t>Update Log:</t>
  </si>
  <si>
    <t>Initial release</t>
  </si>
  <si>
    <t>* Luxury Tax not included.</t>
  </si>
  <si>
    <t>That's it!  The spreadsheet calculates the sales tax, monthly payment, total interest on the loan, total cost of the loan, and the total cost of the car with all the loan payments, interest, tax, etc.</t>
  </si>
  <si>
    <t>* The fields containing my formulas are password protected for your own good so you don't start trying to fix what ain't broken, and break something.</t>
  </si>
  <si>
    <t>* As you move from cell to cell, you will see the formula for each calculated amount in the formula bar located up in the status window.  This makes it easier for you to determine how the numbers were generated.  The cells are also named so the formulas are very easy to follow.</t>
  </si>
  <si>
    <t>You can use this spreadsheet to evaluate up to 4 different loan scenarios at once.  This unique feature makes this one of the most valuable yet easy to use loan calculators around.  This 4 way evaluation will give you an "at a glance" summary of different scenarios you might consider while arranging your vehicle financing.  Use this spreadsheet to help you decide whether to take the rebate or the low finance rate, or just to compare the monthly payments of different interest rates and loan terms.</t>
  </si>
  <si>
    <t>* The print area has already been defined and the entire spreadsheet is already sized and setup to print on a single sheet of paper.  The different sections are in color to make it easier to read.  If you do a print preview, you'll see the whole spreadsheet will fit on one page.</t>
  </si>
  <si>
    <t>* These calculations assume that all loan payments are paid at the end of the month.</t>
  </si>
  <si>
    <t>* These calculations assume that all loan payments are paid at the end of the month.  Most internet calculators are like that as well.</t>
  </si>
  <si>
    <t>Uprev to 1.1:  Corrected error in total interest calculation on the loan in scenario #4.</t>
  </si>
  <si>
    <t>Uprev to 1.2:  Changed URLs.</t>
  </si>
  <si>
    <t>Read our Articles on Extended Warranties and Financing:</t>
  </si>
  <si>
    <t>http://www.carbuyingtips.com/warranty.htm</t>
  </si>
  <si>
    <t>http://www.carbuyingtips.com/finance.htm</t>
  </si>
  <si>
    <t>Uprev to 1.3:  Added URLs pointing to warranty and finance pages.</t>
  </si>
  <si>
    <t>Added new CarBuyingTips.com logos</t>
  </si>
  <si>
    <t>Minor changes to URLs and Logos to make them clickable to bring up a browser window.</t>
  </si>
  <si>
    <t>This spreadsheet is a free download from:</t>
  </si>
  <si>
    <t>CarBuyingTips.com</t>
  </si>
  <si>
    <t>Version 2     7/12/2013</t>
  </si>
  <si>
    <t>State Sales Tax Rate (%):</t>
  </si>
  <si>
    <t>Selling Price of car:</t>
  </si>
  <si>
    <t>Sales Tax:</t>
  </si>
  <si>
    <t>Rebate:</t>
  </si>
  <si>
    <t>Down Payment:</t>
  </si>
  <si>
    <t>Trade in OR Adjustment (+/-):</t>
  </si>
  <si>
    <t>Number of Months in Loan:</t>
  </si>
  <si>
    <t>Amount Borrowed (Principal):</t>
  </si>
  <si>
    <t>Interest Rate (APR):</t>
  </si>
  <si>
    <t>Total Loan Interest:</t>
  </si>
  <si>
    <t>Your Monthly Payment Is:</t>
  </si>
  <si>
    <r>
      <t xml:space="preserve">Total Cost of The Loan: </t>
    </r>
    <r>
      <rPr>
        <b/>
        <sz val="12"/>
        <rFont val="Verdana"/>
        <family val="2"/>
      </rPr>
      <t xml:space="preserve"> (including interest)</t>
    </r>
  </si>
  <si>
    <r>
      <t>Total Cost of The Car:</t>
    </r>
    <r>
      <rPr>
        <b/>
        <sz val="12"/>
        <rFont val="Verdana"/>
        <family val="2"/>
      </rPr>
      <t xml:space="preserve">             </t>
    </r>
    <r>
      <rPr>
        <b/>
        <sz val="10"/>
        <rFont val="Verdana"/>
        <family val="2"/>
      </rPr>
      <t>(Includes taxes, rebate, interest)</t>
    </r>
  </si>
  <si>
    <t>Copyright © 1999-2013 ConsumerNet, Inc.  All Rights Reserved.</t>
  </si>
  <si>
    <t>Total Sales Tax:</t>
  </si>
  <si>
    <r>
      <t>1) Enter the state sales tax rate % into the "</t>
    </r>
    <r>
      <rPr>
        <b/>
        <sz val="10"/>
        <rFont val="Verdana"/>
        <family val="2"/>
      </rPr>
      <t>State Sales Tax Rate</t>
    </r>
    <r>
      <rPr>
        <sz val="10"/>
        <rFont val="Verdana"/>
        <family val="2"/>
      </rPr>
      <t>" field if you want tax figured into the loan.</t>
    </r>
  </si>
  <si>
    <r>
      <t>2)  Enter the selling price of the vehicle, including options, extras, etc. under "</t>
    </r>
    <r>
      <rPr>
        <b/>
        <sz val="10"/>
        <rFont val="Verdana"/>
        <family val="2"/>
      </rPr>
      <t>Selling Price</t>
    </r>
    <r>
      <rPr>
        <sz val="10"/>
        <rFont val="Verdana"/>
        <family val="2"/>
      </rPr>
      <t>".</t>
    </r>
  </si>
  <si>
    <r>
      <t>3)  If there is a rebate, enter it under "</t>
    </r>
    <r>
      <rPr>
        <b/>
        <sz val="10"/>
        <rFont val="Verdana"/>
        <family val="2"/>
      </rPr>
      <t>Rebate</t>
    </r>
    <r>
      <rPr>
        <sz val="10"/>
        <rFont val="Verdana"/>
        <family val="2"/>
      </rPr>
      <t>".</t>
    </r>
  </si>
  <si>
    <r>
      <t>4) If you are putting any cash down, enter the amount under "</t>
    </r>
    <r>
      <rPr>
        <b/>
        <sz val="10"/>
        <rFont val="Verdana"/>
        <family val="2"/>
      </rPr>
      <t>Down Payment</t>
    </r>
    <r>
      <rPr>
        <sz val="10"/>
        <rFont val="Verdana"/>
        <family val="2"/>
      </rPr>
      <t>".</t>
    </r>
  </si>
  <si>
    <r>
      <t>5) If you have a trade-in or need to adjust your total to match the dealer's total, enter it under "</t>
    </r>
    <r>
      <rPr>
        <b/>
        <sz val="10"/>
        <rFont val="Verdana"/>
        <family val="2"/>
      </rPr>
      <t xml:space="preserve">Trade in OR Adjustment (+/-)".  </t>
    </r>
    <r>
      <rPr>
        <sz val="10"/>
        <rFont val="Verdana"/>
        <family val="2"/>
      </rPr>
      <t>You can enter negative numbers to adjust the total if needed.</t>
    </r>
  </si>
  <si>
    <r>
      <t>6) Enter the # of months of the loan into the "</t>
    </r>
    <r>
      <rPr>
        <b/>
        <sz val="10"/>
        <rFont val="Verdana"/>
        <family val="2"/>
      </rPr>
      <t>Number of Months in Loan</t>
    </r>
    <r>
      <rPr>
        <sz val="10"/>
        <rFont val="Verdana"/>
        <family val="2"/>
      </rPr>
      <t>" field.</t>
    </r>
  </si>
  <si>
    <r>
      <t>7) Enter the interest rate of the loan into the "</t>
    </r>
    <r>
      <rPr>
        <b/>
        <sz val="10"/>
        <rFont val="Verdana"/>
        <family val="2"/>
      </rPr>
      <t>Interest Rate  (APR)"</t>
    </r>
    <r>
      <rPr>
        <sz val="10"/>
        <rFont val="Verdana"/>
        <family val="2"/>
      </rPr>
      <t xml:space="preserve"> field.  Do steps 1-7 for the other 3 loan scenarios if desired.</t>
    </r>
  </si>
  <si>
    <r>
      <t>* Luxury Tax is not included in the calculations, so if your vehicle is subject to it, you can account for it in the selling price field or in the "</t>
    </r>
    <r>
      <rPr>
        <b/>
        <sz val="10"/>
        <rFont val="Verdana"/>
        <family val="2"/>
      </rPr>
      <t>Selling Price</t>
    </r>
    <r>
      <rPr>
        <sz val="10"/>
        <rFont val="Verdana"/>
        <family val="2"/>
      </rPr>
      <t>" field or in the "</t>
    </r>
    <r>
      <rPr>
        <b/>
        <sz val="10"/>
        <rFont val="Verdana"/>
        <family val="2"/>
      </rPr>
      <t>Trade in OR Adjustment (+/-)</t>
    </r>
    <r>
      <rPr>
        <sz val="10"/>
        <rFont val="Verdana"/>
        <family val="2"/>
      </rPr>
      <t>" field.</t>
    </r>
  </si>
  <si>
    <t>● Numbers in BLUE can be modified by the user</t>
  </si>
  <si>
    <t>● Numbers in BLACK are calculated by spreadsheet and are password protected</t>
  </si>
  <si>
    <t>2/2/1998:</t>
  </si>
  <si>
    <t>2/4/1998:</t>
  </si>
  <si>
    <t xml:space="preserve">Corrected error in URL. </t>
  </si>
  <si>
    <t>New CarBuyingTips.com logo and color scheme, other formatting changes</t>
  </si>
  <si>
    <t>3/4/1998:</t>
  </si>
  <si>
    <t>7/4/1998:</t>
  </si>
  <si>
    <t>7/26/1998:</t>
  </si>
  <si>
    <t>7/19/2000:</t>
  </si>
  <si>
    <t>9/2/2000:</t>
  </si>
  <si>
    <t>7/12/2013:</t>
  </si>
  <si>
    <t>Instructions</t>
  </si>
  <si>
    <t>Before you buy a new or used car, read the latest tips and scams to avoid at:</t>
  </si>
  <si>
    <t>Copyright © 1999 - 2013 ConsumerNet, Inc.  All Rights Reserved.</t>
  </si>
  <si>
    <t>Compare 4 Loan Scenarios at Once</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</si>
</sst>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quot;$&quot;* #,##0.0_);_(&quot;$&quot;* \(#,##0.0\);_(&quot;$&quot;* &quot;-&quot;??_);_(@_)"/>
    <numFmt numFmtId="166" formatCode="_(&quot;$&quot;* #,##0.000_);_(&quot;$&quot;* \(#,##0.000\);_(&quot;$&quot;* &quot;-&quot;??_);_(@_)"/>
    <numFmt numFmtId="167" formatCode="_(&quot;$&quot;* #,##0.0000_);_(&quot;$&quot;* \(#,##0.0000\);_(&quot;$&quot;* &quot;-&quot;??_);_(@_)"/>
  </numFmts>
  <fonts count="63">
    <font>
      <sz val="10"/>
      <name val="Arial"/>
      <family val="0"/>
    </font>
    <font>
      <b/>
      <sz val="13"/>
      <name val="Arial"/>
      <family val="2"/>
    </font>
    <font>
      <b/>
      <sz val="12"/>
      <color indexed="12"/>
      <name val="Arial"/>
      <family val="2"/>
    </font>
    <font>
      <b/>
      <u val="single"/>
      <sz val="12"/>
      <color indexed="12"/>
      <name val="Arial"/>
      <family val="2"/>
    </font>
    <font>
      <sz val="8"/>
      <name val="Tahoma"/>
      <family val="0"/>
    </font>
    <font>
      <b/>
      <sz val="8"/>
      <name val="Tahoma"/>
      <family val="0"/>
    </font>
    <font>
      <b/>
      <sz val="10"/>
      <color indexed="12"/>
      <name val="Arial"/>
      <family val="2"/>
    </font>
    <font>
      <u val="single"/>
      <sz val="10"/>
      <color indexed="12"/>
      <name val="Arial"/>
      <family val="0"/>
    </font>
    <font>
      <u val="single"/>
      <sz val="10"/>
      <color indexed="36"/>
      <name val="Arial"/>
      <family val="0"/>
    </font>
    <font>
      <b/>
      <sz val="24"/>
      <name val="Verdana"/>
      <family val="2"/>
    </font>
    <font>
      <sz val="10"/>
      <name val="Verdana"/>
      <family val="2"/>
    </font>
    <font>
      <b/>
      <sz val="14"/>
      <name val="Verdana"/>
      <family val="2"/>
    </font>
    <font>
      <b/>
      <sz val="12"/>
      <name val="Verdana"/>
      <family val="2"/>
    </font>
    <font>
      <sz val="6"/>
      <name val="Verdana"/>
      <family val="2"/>
    </font>
    <font>
      <sz val="14"/>
      <name val="Verdana"/>
      <family val="2"/>
    </font>
    <font>
      <b/>
      <u val="single"/>
      <sz val="14"/>
      <color indexed="12"/>
      <name val="Verdana"/>
      <family val="2"/>
    </font>
    <font>
      <b/>
      <sz val="18"/>
      <name val="Verdana"/>
      <family val="2"/>
    </font>
    <font>
      <b/>
      <sz val="10"/>
      <color indexed="12"/>
      <name val="Verdana"/>
      <family val="2"/>
    </font>
    <font>
      <b/>
      <sz val="10"/>
      <name val="Verdana"/>
      <family val="2"/>
    </font>
    <font>
      <b/>
      <sz val="12"/>
      <color indexed="12"/>
      <name val="Verdana"/>
      <family val="2"/>
    </font>
    <font>
      <sz val="12"/>
      <name val="Verdana"/>
      <family val="2"/>
    </font>
    <font>
      <b/>
      <u val="single"/>
      <sz val="14"/>
      <name val="Verdana"/>
      <family val="2"/>
    </font>
    <font>
      <b/>
      <sz val="13"/>
      <name val="Verdana"/>
      <family val="2"/>
    </font>
    <font>
      <b/>
      <u val="single"/>
      <sz val="12"/>
      <color indexed="12"/>
      <name val="Verdana"/>
      <family val="2"/>
    </font>
    <font>
      <b/>
      <sz val="14"/>
      <color indexed="12"/>
      <name val="Verdana"/>
      <family val="2"/>
    </font>
    <font>
      <b/>
      <sz val="11"/>
      <name val="Verdana"/>
      <family val="2"/>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56"/>
      <name val="Verdan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3"/>
      <name val="Verdana"/>
      <family val="2"/>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theme="0" tint="-0.1499900072813034"/>
        <bgColor indexed="64"/>
      </patternFill>
    </fill>
    <fill>
      <patternFill patternType="solid">
        <fgColor indexed="12"/>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ck"/>
    </border>
    <border>
      <left>
        <color indexed="63"/>
      </left>
      <right>
        <color indexed="63"/>
      </right>
      <top>
        <color indexed="63"/>
      </top>
      <bottom style="thick"/>
    </border>
    <border>
      <left>
        <color indexed="63"/>
      </left>
      <right style="thin"/>
      <top>
        <color indexed="63"/>
      </top>
      <bottom style="thick"/>
    </border>
    <border>
      <left>
        <color indexed="63"/>
      </left>
      <right>
        <color indexed="63"/>
      </right>
      <top style="thick"/>
      <bottom>
        <color indexed="63"/>
      </bottom>
    </border>
    <border>
      <left>
        <color indexed="63"/>
      </left>
      <right style="thin"/>
      <top style="thin"/>
      <bottom>
        <color indexed="63"/>
      </bottom>
    </border>
    <border>
      <left style="thin"/>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0" borderId="0" applyNumberFormat="0" applyFill="0" applyBorder="0" applyAlignment="0" applyProtection="0"/>
    <xf numFmtId="0" fontId="8"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7"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32" borderId="7" applyNumberFormat="0" applyFont="0" applyAlignment="0" applyProtection="0"/>
    <xf numFmtId="0" fontId="57" fillId="27" borderId="8" applyNumberFormat="0" applyAlignment="0" applyProtection="0"/>
    <xf numFmtId="9" fontId="0"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129">
    <xf numFmtId="0" fontId="0" fillId="0" borderId="0" xfId="0" applyAlignment="1">
      <alignment/>
    </xf>
    <xf numFmtId="0" fontId="0" fillId="0" borderId="0" xfId="0" applyAlignment="1" applyProtection="1">
      <alignment/>
      <protection/>
    </xf>
    <xf numFmtId="0" fontId="0" fillId="0" borderId="0" xfId="0" applyAlignment="1" applyProtection="1">
      <alignment/>
      <protection locked="0"/>
    </xf>
    <xf numFmtId="0" fontId="0" fillId="0" borderId="0" xfId="0" applyAlignment="1" applyProtection="1">
      <alignment horizontal="right"/>
      <protection locked="0"/>
    </xf>
    <xf numFmtId="0" fontId="1" fillId="33" borderId="0" xfId="0" applyFont="1" applyFill="1" applyAlignment="1" applyProtection="1">
      <alignment horizontal="center"/>
      <protection/>
    </xf>
    <xf numFmtId="0" fontId="10" fillId="0" borderId="0" xfId="0" applyFont="1" applyAlignment="1" applyProtection="1">
      <alignment/>
      <protection/>
    </xf>
    <xf numFmtId="0" fontId="13" fillId="0" borderId="0" xfId="0" applyFont="1" applyAlignment="1" applyProtection="1">
      <alignment/>
      <protection/>
    </xf>
    <xf numFmtId="0" fontId="14" fillId="0" borderId="0" xfId="0" applyFont="1" applyBorder="1" applyAlignment="1">
      <alignment wrapText="1"/>
    </xf>
    <xf numFmtId="0" fontId="10" fillId="0" borderId="0" xfId="0" applyFont="1" applyAlignment="1">
      <alignment/>
    </xf>
    <xf numFmtId="0" fontId="14" fillId="0" borderId="0" xfId="0" applyFont="1" applyBorder="1" applyAlignment="1">
      <alignment horizontal="center" wrapText="1"/>
    </xf>
    <xf numFmtId="0" fontId="11" fillId="0" borderId="0" xfId="0" applyFont="1" applyFill="1" applyBorder="1" applyAlignment="1" applyProtection="1">
      <alignment/>
      <protection/>
    </xf>
    <xf numFmtId="0" fontId="6" fillId="34" borderId="0" xfId="0" applyFont="1" applyFill="1" applyAlignment="1" applyProtection="1">
      <alignment horizontal="left" vertical="center"/>
      <protection/>
    </xf>
    <xf numFmtId="0" fontId="2" fillId="34" borderId="0" xfId="0" applyFont="1" applyFill="1" applyAlignment="1" applyProtection="1">
      <alignment horizontal="left" vertical="center"/>
      <protection/>
    </xf>
    <xf numFmtId="0" fontId="10" fillId="0" borderId="0" xfId="0" applyFont="1" applyAlignment="1" applyProtection="1">
      <alignment horizontal="right"/>
      <protection locked="0"/>
    </xf>
    <xf numFmtId="0" fontId="10" fillId="0" borderId="0" xfId="0" applyFont="1" applyAlignment="1" applyProtection="1">
      <alignment/>
      <protection locked="0"/>
    </xf>
    <xf numFmtId="0" fontId="12" fillId="0" borderId="0" xfId="0" applyFont="1" applyAlignment="1" applyProtection="1">
      <alignment/>
      <protection/>
    </xf>
    <xf numFmtId="7" fontId="19" fillId="35" borderId="0" xfId="44" applyNumberFormat="1" applyFont="1" applyFill="1" applyBorder="1" applyAlignment="1" applyProtection="1">
      <alignment horizontal="left"/>
      <protection locked="0"/>
    </xf>
    <xf numFmtId="10" fontId="19" fillId="35" borderId="0" xfId="59" applyNumberFormat="1" applyFont="1" applyFill="1" applyBorder="1" applyAlignment="1" applyProtection="1">
      <alignment horizontal="left"/>
      <protection locked="0"/>
    </xf>
    <xf numFmtId="7" fontId="12" fillId="35" borderId="0" xfId="44" applyNumberFormat="1" applyFont="1" applyFill="1" applyBorder="1" applyAlignment="1" applyProtection="1">
      <alignment horizontal="left"/>
      <protection/>
    </xf>
    <xf numFmtId="7" fontId="11" fillId="35" borderId="0" xfId="44" applyNumberFormat="1" applyFont="1" applyFill="1" applyBorder="1" applyAlignment="1" applyProtection="1">
      <alignment horizontal="left"/>
      <protection/>
    </xf>
    <xf numFmtId="0" fontId="19" fillId="35" borderId="0" xfId="0" applyFont="1" applyFill="1" applyBorder="1" applyAlignment="1" applyProtection="1">
      <alignment horizontal="left"/>
      <protection locked="0"/>
    </xf>
    <xf numFmtId="0" fontId="12" fillId="35" borderId="0" xfId="0" applyFont="1" applyFill="1" applyBorder="1" applyAlignment="1" applyProtection="1">
      <alignment horizontal="right"/>
      <protection/>
    </xf>
    <xf numFmtId="7" fontId="11" fillId="35" borderId="0" xfId="44" applyNumberFormat="1" applyFont="1" applyFill="1" applyBorder="1" applyAlignment="1" applyProtection="1">
      <alignment horizontal="left" vertical="top"/>
      <protection/>
    </xf>
    <xf numFmtId="7" fontId="18" fillId="35" borderId="0" xfId="44" applyNumberFormat="1" applyFont="1" applyFill="1" applyBorder="1" applyAlignment="1" applyProtection="1">
      <alignment horizontal="left" vertical="top"/>
      <protection/>
    </xf>
    <xf numFmtId="0" fontId="11" fillId="35" borderId="0" xfId="0" applyFont="1" applyFill="1" applyBorder="1" applyAlignment="1" applyProtection="1">
      <alignment horizontal="right"/>
      <protection/>
    </xf>
    <xf numFmtId="7" fontId="18" fillId="8" borderId="0" xfId="44" applyNumberFormat="1" applyFont="1" applyFill="1" applyBorder="1" applyAlignment="1" applyProtection="1">
      <alignment horizontal="left"/>
      <protection/>
    </xf>
    <xf numFmtId="7" fontId="11" fillId="8" borderId="0" xfId="44" applyNumberFormat="1" applyFont="1" applyFill="1" applyBorder="1" applyAlignment="1" applyProtection="1">
      <alignment horizontal="left"/>
      <protection/>
    </xf>
    <xf numFmtId="7" fontId="18" fillId="8" borderId="0" xfId="44" applyNumberFormat="1" applyFont="1" applyFill="1" applyBorder="1" applyAlignment="1" applyProtection="1">
      <alignment horizontal="left"/>
      <protection locked="0"/>
    </xf>
    <xf numFmtId="8" fontId="10" fillId="8" borderId="0" xfId="0" applyNumberFormat="1" applyFont="1" applyFill="1" applyBorder="1" applyAlignment="1" applyProtection="1">
      <alignment horizontal="left"/>
      <protection/>
    </xf>
    <xf numFmtId="10" fontId="19" fillId="8" borderId="0" xfId="59" applyNumberFormat="1" applyFont="1" applyFill="1" applyBorder="1" applyAlignment="1" applyProtection="1">
      <alignment horizontal="left"/>
      <protection locked="0"/>
    </xf>
    <xf numFmtId="7" fontId="19" fillId="8" borderId="0" xfId="44" applyNumberFormat="1" applyFont="1" applyFill="1" applyBorder="1" applyAlignment="1" applyProtection="1">
      <alignment horizontal="left"/>
      <protection locked="0"/>
    </xf>
    <xf numFmtId="7" fontId="12" fillId="8" borderId="0" xfId="44" applyNumberFormat="1" applyFont="1" applyFill="1" applyBorder="1" applyAlignment="1" applyProtection="1">
      <alignment horizontal="left"/>
      <protection/>
    </xf>
    <xf numFmtId="0" fontId="19" fillId="8" borderId="0" xfId="0" applyFont="1" applyFill="1" applyBorder="1" applyAlignment="1" applyProtection="1">
      <alignment horizontal="left"/>
      <protection locked="0"/>
    </xf>
    <xf numFmtId="0" fontId="11" fillId="8" borderId="0" xfId="0" applyFont="1" applyFill="1" applyBorder="1" applyAlignment="1" applyProtection="1">
      <alignment horizontal="right"/>
      <protection/>
    </xf>
    <xf numFmtId="7" fontId="11" fillId="8" borderId="0" xfId="44" applyNumberFormat="1" applyFont="1" applyFill="1" applyBorder="1" applyAlignment="1" applyProtection="1">
      <alignment horizontal="left" vertical="top"/>
      <protection/>
    </xf>
    <xf numFmtId="7" fontId="18" fillId="35" borderId="0" xfId="44" applyNumberFormat="1" applyFont="1" applyFill="1" applyBorder="1" applyAlignment="1" applyProtection="1">
      <alignment horizontal="right"/>
      <protection locked="0"/>
    </xf>
    <xf numFmtId="8" fontId="10" fillId="35" borderId="0" xfId="0" applyNumberFormat="1" applyFont="1" applyFill="1" applyBorder="1" applyAlignment="1" applyProtection="1">
      <alignment horizontal="right"/>
      <protection/>
    </xf>
    <xf numFmtId="7" fontId="18" fillId="8" borderId="0" xfId="44" applyNumberFormat="1" applyFont="1" applyFill="1" applyBorder="1" applyAlignment="1" applyProtection="1">
      <alignment horizontal="left" vertical="top"/>
      <protection/>
    </xf>
    <xf numFmtId="0" fontId="10" fillId="36" borderId="10" xfId="0" applyFont="1" applyFill="1" applyBorder="1" applyAlignment="1" applyProtection="1">
      <alignment/>
      <protection locked="0"/>
    </xf>
    <xf numFmtId="0" fontId="12" fillId="35" borderId="11" xfId="0" applyFont="1" applyFill="1" applyBorder="1" applyAlignment="1" applyProtection="1">
      <alignment horizontal="right"/>
      <protection/>
    </xf>
    <xf numFmtId="0" fontId="10" fillId="36" borderId="0" xfId="0" applyFont="1" applyFill="1" applyBorder="1" applyAlignment="1" applyProtection="1">
      <alignment/>
      <protection locked="0"/>
    </xf>
    <xf numFmtId="0" fontId="12" fillId="8" borderId="0" xfId="0" applyFont="1" applyFill="1" applyBorder="1" applyAlignment="1" applyProtection="1">
      <alignment horizontal="right"/>
      <protection/>
    </xf>
    <xf numFmtId="10" fontId="19" fillId="8" borderId="12" xfId="59" applyNumberFormat="1" applyFont="1" applyFill="1" applyBorder="1" applyAlignment="1" applyProtection="1">
      <alignment horizontal="left"/>
      <protection locked="0"/>
    </xf>
    <xf numFmtId="7" fontId="19" fillId="8" borderId="12" xfId="44" applyNumberFormat="1" applyFont="1" applyFill="1" applyBorder="1" applyAlignment="1" applyProtection="1">
      <alignment horizontal="left"/>
      <protection locked="0"/>
    </xf>
    <xf numFmtId="7" fontId="12" fillId="8" borderId="12" xfId="44" applyNumberFormat="1" applyFont="1" applyFill="1" applyBorder="1" applyAlignment="1" applyProtection="1">
      <alignment horizontal="left"/>
      <protection/>
    </xf>
    <xf numFmtId="7" fontId="12" fillId="8" borderId="12" xfId="44" applyNumberFormat="1" applyFont="1" applyFill="1" applyBorder="1" applyAlignment="1" applyProtection="1">
      <alignment horizontal="left"/>
      <protection locked="0"/>
    </xf>
    <xf numFmtId="0" fontId="19" fillId="8" borderId="12" xfId="0" applyFont="1" applyFill="1" applyBorder="1" applyAlignment="1" applyProtection="1">
      <alignment horizontal="left"/>
      <protection locked="0"/>
    </xf>
    <xf numFmtId="0" fontId="11" fillId="35" borderId="11" xfId="0" applyFont="1" applyFill="1" applyBorder="1" applyAlignment="1" applyProtection="1">
      <alignment horizontal="right"/>
      <protection/>
    </xf>
    <xf numFmtId="0" fontId="10" fillId="35" borderId="11" xfId="0" applyFont="1" applyFill="1" applyBorder="1" applyAlignment="1" applyProtection="1">
      <alignment/>
      <protection/>
    </xf>
    <xf numFmtId="0" fontId="10" fillId="8" borderId="0" xfId="0" applyFont="1" applyFill="1" applyBorder="1" applyAlignment="1" applyProtection="1">
      <alignment/>
      <protection/>
    </xf>
    <xf numFmtId="8" fontId="14" fillId="8" borderId="12" xfId="0" applyNumberFormat="1" applyFont="1" applyFill="1" applyBorder="1" applyAlignment="1" applyProtection="1">
      <alignment horizontal="left"/>
      <protection/>
    </xf>
    <xf numFmtId="0" fontId="11" fillId="35" borderId="11" xfId="0" applyFont="1" applyFill="1" applyBorder="1" applyAlignment="1" applyProtection="1">
      <alignment horizontal="right" vertical="top" wrapText="1" shrinkToFit="1"/>
      <protection/>
    </xf>
    <xf numFmtId="0" fontId="11" fillId="8" borderId="0" xfId="0" applyFont="1" applyFill="1" applyBorder="1" applyAlignment="1" applyProtection="1">
      <alignment horizontal="right" vertical="top" wrapText="1" shrinkToFit="1"/>
      <protection/>
    </xf>
    <xf numFmtId="7" fontId="11" fillId="8" borderId="12" xfId="44" applyNumberFormat="1" applyFont="1" applyFill="1" applyBorder="1" applyAlignment="1" applyProtection="1">
      <alignment horizontal="left" vertical="top"/>
      <protection/>
    </xf>
    <xf numFmtId="0" fontId="12" fillId="35" borderId="11" xfId="0" applyFont="1" applyFill="1" applyBorder="1" applyAlignment="1" applyProtection="1">
      <alignment horizontal="center" wrapText="1" shrinkToFit="1"/>
      <protection/>
    </xf>
    <xf numFmtId="0" fontId="12" fillId="8" borderId="0" xfId="0" applyFont="1" applyFill="1" applyBorder="1" applyAlignment="1" applyProtection="1">
      <alignment horizontal="center" wrapText="1" shrinkToFit="1"/>
      <protection/>
    </xf>
    <xf numFmtId="0" fontId="10" fillId="36" borderId="11" xfId="0" applyFont="1" applyFill="1" applyBorder="1" applyAlignment="1" applyProtection="1">
      <alignment/>
      <protection/>
    </xf>
    <xf numFmtId="0" fontId="10" fillId="36" borderId="0" xfId="0" applyFont="1" applyFill="1" applyBorder="1" applyAlignment="1" applyProtection="1">
      <alignment horizontal="right"/>
      <protection locked="0"/>
    </xf>
    <xf numFmtId="0" fontId="12" fillId="36" borderId="0" xfId="0" applyFont="1" applyFill="1" applyBorder="1" applyAlignment="1" applyProtection="1">
      <alignment horizontal="center" wrapText="1" shrinkToFit="1"/>
      <protection/>
    </xf>
    <xf numFmtId="0" fontId="10" fillId="36" borderId="12" xfId="0" applyFont="1" applyFill="1" applyBorder="1" applyAlignment="1" applyProtection="1">
      <alignment horizontal="right"/>
      <protection/>
    </xf>
    <xf numFmtId="0" fontId="12" fillId="8" borderId="11" xfId="0" applyFont="1" applyFill="1" applyBorder="1" applyAlignment="1" applyProtection="1">
      <alignment horizontal="right"/>
      <protection/>
    </xf>
    <xf numFmtId="10" fontId="19" fillId="35" borderId="12" xfId="59" applyNumberFormat="1" applyFont="1" applyFill="1" applyBorder="1" applyAlignment="1" applyProtection="1">
      <alignment horizontal="left"/>
      <protection locked="0"/>
    </xf>
    <xf numFmtId="7" fontId="19" fillId="35" borderId="12" xfId="44" applyNumberFormat="1" applyFont="1" applyFill="1" applyBorder="1" applyAlignment="1" applyProtection="1">
      <alignment horizontal="left"/>
      <protection locked="0"/>
    </xf>
    <xf numFmtId="7" fontId="12" fillId="35" borderId="12" xfId="44" applyNumberFormat="1" applyFont="1" applyFill="1" applyBorder="1" applyAlignment="1" applyProtection="1">
      <alignment horizontal="left"/>
      <protection/>
    </xf>
    <xf numFmtId="7" fontId="11" fillId="35" borderId="12" xfId="44" applyNumberFormat="1" applyFont="1" applyFill="1" applyBorder="1" applyAlignment="1" applyProtection="1">
      <alignment horizontal="left"/>
      <protection/>
    </xf>
    <xf numFmtId="7" fontId="18" fillId="35" borderId="12" xfId="44" applyNumberFormat="1" applyFont="1" applyFill="1" applyBorder="1" applyAlignment="1" applyProtection="1">
      <alignment horizontal="left"/>
      <protection locked="0"/>
    </xf>
    <xf numFmtId="0" fontId="19" fillId="35" borderId="12" xfId="0" applyFont="1" applyFill="1" applyBorder="1" applyAlignment="1" applyProtection="1">
      <alignment horizontal="left"/>
      <protection locked="0"/>
    </xf>
    <xf numFmtId="7" fontId="18" fillId="35" borderId="12" xfId="44" applyNumberFormat="1" applyFont="1" applyFill="1" applyBorder="1" applyAlignment="1" applyProtection="1">
      <alignment horizontal="left"/>
      <protection/>
    </xf>
    <xf numFmtId="0" fontId="11" fillId="8" borderId="11" xfId="0" applyFont="1" applyFill="1" applyBorder="1" applyAlignment="1" applyProtection="1">
      <alignment horizontal="right"/>
      <protection/>
    </xf>
    <xf numFmtId="0" fontId="10" fillId="8" borderId="11" xfId="0" applyFont="1" applyFill="1" applyBorder="1" applyAlignment="1" applyProtection="1">
      <alignment/>
      <protection/>
    </xf>
    <xf numFmtId="0" fontId="10" fillId="35" borderId="0" xfId="0" applyFont="1" applyFill="1" applyBorder="1" applyAlignment="1" applyProtection="1">
      <alignment/>
      <protection/>
    </xf>
    <xf numFmtId="8" fontId="10" fillId="35" borderId="12" xfId="0" applyNumberFormat="1" applyFont="1" applyFill="1" applyBorder="1" applyAlignment="1" applyProtection="1">
      <alignment horizontal="left"/>
      <protection/>
    </xf>
    <xf numFmtId="0" fontId="11" fillId="8" borderId="11" xfId="0" applyFont="1" applyFill="1" applyBorder="1" applyAlignment="1" applyProtection="1">
      <alignment horizontal="right" vertical="top" wrapText="1" shrinkToFit="1"/>
      <protection/>
    </xf>
    <xf numFmtId="0" fontId="11" fillId="35" borderId="0" xfId="0" applyFont="1" applyFill="1" applyBorder="1" applyAlignment="1" applyProtection="1">
      <alignment horizontal="right" vertical="top" wrapText="1" shrinkToFit="1"/>
      <protection/>
    </xf>
    <xf numFmtId="7" fontId="11" fillId="35" borderId="12" xfId="44" applyNumberFormat="1" applyFont="1" applyFill="1" applyBorder="1" applyAlignment="1" applyProtection="1">
      <alignment horizontal="left" vertical="top"/>
      <protection/>
    </xf>
    <xf numFmtId="0" fontId="12" fillId="8" borderId="11" xfId="0" applyFont="1" applyFill="1" applyBorder="1" applyAlignment="1" applyProtection="1">
      <alignment horizontal="center" vertical="top" wrapText="1" shrinkToFit="1"/>
      <protection/>
    </xf>
    <xf numFmtId="0" fontId="12" fillId="35" borderId="0" xfId="0" applyFont="1" applyFill="1" applyBorder="1" applyAlignment="1" applyProtection="1">
      <alignment horizontal="center" vertical="top" wrapText="1" shrinkToFit="1"/>
      <protection/>
    </xf>
    <xf numFmtId="7" fontId="18" fillId="35" borderId="12" xfId="44" applyNumberFormat="1" applyFont="1" applyFill="1" applyBorder="1" applyAlignment="1" applyProtection="1">
      <alignment horizontal="left" vertical="top"/>
      <protection/>
    </xf>
    <xf numFmtId="0" fontId="11" fillId="8" borderId="13" xfId="0" applyFont="1" applyFill="1" applyBorder="1" applyAlignment="1" applyProtection="1">
      <alignment horizontal="right" vertical="top" wrapText="1" shrinkToFit="1"/>
      <protection/>
    </xf>
    <xf numFmtId="7" fontId="11" fillId="8" borderId="14" xfId="44" applyNumberFormat="1" applyFont="1" applyFill="1" applyBorder="1" applyAlignment="1" applyProtection="1">
      <alignment horizontal="left" vertical="top"/>
      <protection/>
    </xf>
    <xf numFmtId="0" fontId="10" fillId="36" borderId="14" xfId="0" applyFont="1" applyFill="1" applyBorder="1" applyAlignment="1" applyProtection="1">
      <alignment/>
      <protection locked="0"/>
    </xf>
    <xf numFmtId="0" fontId="11" fillId="35" borderId="14" xfId="0" applyFont="1" applyFill="1" applyBorder="1" applyAlignment="1" applyProtection="1">
      <alignment horizontal="right" vertical="top" wrapText="1" shrinkToFit="1"/>
      <protection/>
    </xf>
    <xf numFmtId="7" fontId="11" fillId="35" borderId="15" xfId="44" applyNumberFormat="1" applyFont="1" applyFill="1" applyBorder="1" applyAlignment="1" applyProtection="1">
      <alignment horizontal="left" vertical="top"/>
      <protection/>
    </xf>
    <xf numFmtId="8" fontId="21" fillId="35" borderId="0" xfId="0" applyNumberFormat="1" applyFont="1" applyFill="1" applyBorder="1" applyAlignment="1" applyProtection="1">
      <alignment horizontal="left"/>
      <protection/>
    </xf>
    <xf numFmtId="8" fontId="21" fillId="8" borderId="12" xfId="0" applyNumberFormat="1" applyFont="1" applyFill="1" applyBorder="1" applyAlignment="1" applyProtection="1">
      <alignment horizontal="left"/>
      <protection/>
    </xf>
    <xf numFmtId="8" fontId="21" fillId="35" borderId="12" xfId="0" applyNumberFormat="1" applyFont="1" applyFill="1" applyBorder="1" applyAlignment="1" applyProtection="1">
      <alignment horizontal="left"/>
      <protection/>
    </xf>
    <xf numFmtId="8" fontId="21" fillId="8" borderId="0" xfId="0" applyNumberFormat="1" applyFont="1" applyFill="1" applyBorder="1" applyAlignment="1" applyProtection="1">
      <alignment horizontal="left"/>
      <protection/>
    </xf>
    <xf numFmtId="0" fontId="10" fillId="0" borderId="0" xfId="0" applyFont="1" applyAlignment="1">
      <alignment horizontal="left"/>
    </xf>
    <xf numFmtId="0" fontId="24" fillId="0" borderId="0" xfId="0" applyFont="1" applyAlignment="1">
      <alignment/>
    </xf>
    <xf numFmtId="0" fontId="19" fillId="0" borderId="0" xfId="0" applyFont="1" applyAlignment="1">
      <alignment horizontal="left" wrapText="1"/>
    </xf>
    <xf numFmtId="0" fontId="10" fillId="0" borderId="0" xfId="0" applyFont="1" applyAlignment="1">
      <alignment horizontal="left" wrapText="1"/>
    </xf>
    <xf numFmtId="0" fontId="18" fillId="0" borderId="0" xfId="0" applyFont="1" applyAlignment="1">
      <alignment/>
    </xf>
    <xf numFmtId="0" fontId="22" fillId="0" borderId="0" xfId="0" applyFont="1" applyAlignment="1" applyProtection="1">
      <alignment/>
      <protection/>
    </xf>
    <xf numFmtId="0" fontId="18" fillId="0" borderId="0" xfId="0" applyFont="1" applyAlignment="1" applyProtection="1">
      <alignment/>
      <protection/>
    </xf>
    <xf numFmtId="0" fontId="18" fillId="0" borderId="0" xfId="0" applyFont="1" applyAlignment="1">
      <alignment horizontal="right"/>
    </xf>
    <xf numFmtId="14" fontId="18" fillId="0" borderId="0" xfId="0" applyNumberFormat="1" applyFont="1" applyAlignment="1">
      <alignment horizontal="right"/>
    </xf>
    <xf numFmtId="0" fontId="61" fillId="34" borderId="0" xfId="0" applyFont="1" applyFill="1" applyAlignment="1">
      <alignment/>
    </xf>
    <xf numFmtId="0" fontId="25" fillId="34" borderId="0" xfId="0" applyFont="1" applyFill="1" applyAlignment="1">
      <alignment vertical="center"/>
    </xf>
    <xf numFmtId="0" fontId="22" fillId="34" borderId="0" xfId="0" applyFont="1" applyFill="1" applyAlignment="1" applyProtection="1">
      <alignment vertical="center"/>
      <protection/>
    </xf>
    <xf numFmtId="0" fontId="10" fillId="34" borderId="0" xfId="0" applyFont="1" applyFill="1" applyAlignment="1" applyProtection="1">
      <alignment/>
      <protection locked="0"/>
    </xf>
    <xf numFmtId="0" fontId="23" fillId="34" borderId="0" xfId="53" applyFont="1" applyFill="1" applyAlignment="1" applyProtection="1">
      <alignment vertical="center"/>
      <protection/>
    </xf>
    <xf numFmtId="0" fontId="19" fillId="34" borderId="0" xfId="0" applyFont="1" applyFill="1" applyAlignment="1" applyProtection="1">
      <alignment vertical="center"/>
      <protection/>
    </xf>
    <xf numFmtId="0" fontId="17" fillId="34" borderId="0" xfId="0" applyFont="1" applyFill="1" applyAlignment="1" applyProtection="1">
      <alignment horizontal="left" vertical="center"/>
      <protection/>
    </xf>
    <xf numFmtId="0" fontId="19" fillId="34" borderId="0" xfId="0" applyFont="1" applyFill="1" applyAlignment="1" applyProtection="1">
      <alignment horizontal="left" vertical="center"/>
      <protection/>
    </xf>
    <xf numFmtId="0" fontId="19" fillId="34" borderId="0" xfId="0" applyFont="1" applyFill="1" applyAlignment="1" applyProtection="1">
      <alignment horizontal="center" vertical="center"/>
      <protection/>
    </xf>
    <xf numFmtId="0" fontId="11" fillId="34" borderId="0" xfId="0" applyFont="1" applyFill="1" applyAlignment="1" applyProtection="1">
      <alignment/>
      <protection/>
    </xf>
    <xf numFmtId="0" fontId="18" fillId="34" borderId="0" xfId="0" applyFont="1" applyFill="1" applyAlignment="1" applyProtection="1">
      <alignment vertical="center" wrapText="1"/>
      <protection/>
    </xf>
    <xf numFmtId="0" fontId="10" fillId="34" borderId="0" xfId="0" applyFont="1" applyFill="1" applyAlignment="1" applyProtection="1">
      <alignment/>
      <protection/>
    </xf>
    <xf numFmtId="0" fontId="10" fillId="34" borderId="0" xfId="0" applyFont="1" applyFill="1" applyAlignment="1">
      <alignment/>
    </xf>
    <xf numFmtId="0" fontId="12" fillId="34" borderId="0" xfId="0" applyFont="1" applyFill="1" applyAlignment="1" applyProtection="1">
      <alignment horizontal="center" vertical="center"/>
      <protection/>
    </xf>
    <xf numFmtId="0" fontId="20" fillId="0" borderId="16" xfId="0" applyFont="1" applyBorder="1" applyAlignment="1">
      <alignment horizontal="center" vertical="top"/>
    </xf>
    <xf numFmtId="0" fontId="1" fillId="34" borderId="0" xfId="0" applyFont="1" applyFill="1" applyAlignment="1" applyProtection="1">
      <alignment horizontal="center" vertical="center"/>
      <protection/>
    </xf>
    <xf numFmtId="0" fontId="3" fillId="34" borderId="0" xfId="53" applyFont="1" applyFill="1" applyAlignment="1" applyProtection="1">
      <alignment horizontal="left" vertical="center"/>
      <protection/>
    </xf>
    <xf numFmtId="0" fontId="16" fillId="8" borderId="11" xfId="0" applyFont="1" applyFill="1" applyBorder="1" applyAlignment="1" applyProtection="1">
      <alignment horizontal="center"/>
      <protection locked="0"/>
    </xf>
    <xf numFmtId="0" fontId="16" fillId="8" borderId="0" xfId="0" applyFont="1" applyFill="1" applyBorder="1" applyAlignment="1" applyProtection="1">
      <alignment horizontal="center"/>
      <protection locked="0"/>
    </xf>
    <xf numFmtId="0" fontId="16" fillId="35" borderId="0" xfId="0" applyFont="1" applyFill="1" applyBorder="1" applyAlignment="1" applyProtection="1">
      <alignment horizontal="center"/>
      <protection locked="0"/>
    </xf>
    <xf numFmtId="0" fontId="16" fillId="35" borderId="12" xfId="0" applyFont="1" applyFill="1" applyBorder="1" applyAlignment="1" applyProtection="1">
      <alignment horizontal="center"/>
      <protection locked="0"/>
    </xf>
    <xf numFmtId="0" fontId="16" fillId="8" borderId="10" xfId="0" applyFont="1" applyFill="1" applyBorder="1" applyAlignment="1" applyProtection="1">
      <alignment horizontal="center"/>
      <protection locked="0"/>
    </xf>
    <xf numFmtId="0" fontId="16" fillId="8" borderId="17" xfId="0" applyFont="1" applyFill="1" applyBorder="1" applyAlignment="1" applyProtection="1">
      <alignment horizontal="center"/>
      <protection locked="0"/>
    </xf>
    <xf numFmtId="0" fontId="16" fillId="35" borderId="18" xfId="0" applyFont="1" applyFill="1" applyBorder="1" applyAlignment="1" applyProtection="1">
      <alignment horizontal="center"/>
      <protection locked="0"/>
    </xf>
    <xf numFmtId="0" fontId="16" fillId="35" borderId="10" xfId="0" applyFont="1" applyFill="1" applyBorder="1" applyAlignment="1" applyProtection="1">
      <alignment horizontal="center"/>
      <protection locked="0"/>
    </xf>
    <xf numFmtId="0" fontId="15" fillId="34" borderId="0" xfId="53" applyFont="1" applyFill="1" applyAlignment="1" applyProtection="1">
      <alignment horizontal="center" vertical="center"/>
      <protection/>
    </xf>
    <xf numFmtId="0" fontId="12" fillId="34" borderId="0" xfId="0" applyFont="1" applyFill="1" applyAlignment="1" applyProtection="1">
      <alignment horizontal="center"/>
      <protection/>
    </xf>
    <xf numFmtId="0" fontId="9" fillId="34" borderId="0" xfId="0" applyFont="1" applyFill="1" applyAlignment="1" applyProtection="1">
      <alignment horizontal="center" vertical="center"/>
      <protection/>
    </xf>
    <xf numFmtId="0" fontId="10" fillId="0" borderId="0" xfId="0" applyFont="1" applyAlignment="1">
      <alignment horizontal="left" wrapText="1"/>
    </xf>
    <xf numFmtId="0" fontId="18" fillId="0" borderId="0" xfId="0" applyFont="1" applyAlignment="1">
      <alignment horizontal="left" wrapText="1"/>
    </xf>
    <xf numFmtId="0" fontId="10" fillId="34" borderId="0" xfId="0" applyFont="1" applyFill="1" applyAlignment="1">
      <alignment horizontal="center"/>
    </xf>
    <xf numFmtId="0" fontId="9" fillId="34" borderId="0" xfId="0" applyFont="1" applyFill="1" applyAlignment="1">
      <alignment horizontal="center"/>
    </xf>
    <xf numFmtId="0" fontId="24" fillId="0" borderId="0" xfId="0" applyFont="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http://www.carbuyingtips.com/" TargetMode="External" /><Relationship Id="rId3" Type="http://schemas.openxmlformats.org/officeDocument/2006/relationships/hyperlink" Target="http://www.carbuyingtips.com/"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http://www.carbuyingtips.com/" TargetMode="External" /><Relationship Id="rId3" Type="http://schemas.openxmlformats.org/officeDocument/2006/relationships/hyperlink" Target="http://www.carbuyingtips.com/"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3067050</xdr:colOff>
      <xdr:row>0</xdr:row>
      <xdr:rowOff>180975</xdr:rowOff>
    </xdr:from>
    <xdr:to>
      <xdr:col>3</xdr:col>
      <xdr:colOff>1771650</xdr:colOff>
      <xdr:row>3</xdr:row>
      <xdr:rowOff>390525</xdr:rowOff>
    </xdr:to>
    <xdr:pic>
      <xdr:nvPicPr>
        <xdr:cNvPr id="1" name="Picture 2">
          <a:hlinkClick r:id="rId3"/>
        </xdr:cNvPr>
        <xdr:cNvPicPr preferRelativeResize="1">
          <a:picLocks noChangeAspect="1"/>
        </xdr:cNvPicPr>
      </xdr:nvPicPr>
      <xdr:blipFill>
        <a:blip r:embed="rId1"/>
        <a:stretch>
          <a:fillRect/>
        </a:stretch>
      </xdr:blipFill>
      <xdr:spPr>
        <a:xfrm>
          <a:off x="3067050" y="180975"/>
          <a:ext cx="3333750" cy="8572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581025</xdr:colOff>
      <xdr:row>0</xdr:row>
      <xdr:rowOff>114300</xdr:rowOff>
    </xdr:from>
    <xdr:to>
      <xdr:col>7</xdr:col>
      <xdr:colOff>219075</xdr:colOff>
      <xdr:row>0</xdr:row>
      <xdr:rowOff>971550</xdr:rowOff>
    </xdr:to>
    <xdr:pic>
      <xdr:nvPicPr>
        <xdr:cNvPr id="1" name="Picture 3">
          <a:hlinkClick r:id="rId3"/>
        </xdr:cNvPr>
        <xdr:cNvPicPr preferRelativeResize="1">
          <a:picLocks noChangeAspect="1"/>
        </xdr:cNvPicPr>
      </xdr:nvPicPr>
      <xdr:blipFill>
        <a:blip r:embed="rId1"/>
        <a:stretch>
          <a:fillRect/>
        </a:stretch>
      </xdr:blipFill>
      <xdr:spPr>
        <a:xfrm>
          <a:off x="1571625" y="114300"/>
          <a:ext cx="3305175" cy="857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arbuyingtips.com/" TargetMode="External" /><Relationship Id="rId2" Type="http://schemas.openxmlformats.org/officeDocument/2006/relationships/hyperlink" Target="http://www.carbuyingtips.com/" TargetMode="External" /><Relationship Id="rId3" Type="http://schemas.openxmlformats.org/officeDocument/2006/relationships/comments" Target="../comments1.xml" /><Relationship Id="rId4" Type="http://schemas.openxmlformats.org/officeDocument/2006/relationships/vmlDrawing" Target="../drawings/vmlDrawing1.vml" /><Relationship Id="rId5"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http://www.carbuyingtips.com/" TargetMode="External" /><Relationship Id="rId2" Type="http://schemas.openxmlformats.org/officeDocument/2006/relationships/hyperlink" Target="http://www.carbuyingtips.com/lease.htm" TargetMode="External" /><Relationship Id="rId3" Type="http://schemas.openxmlformats.org/officeDocument/2006/relationships/hyperlink" Target="http://www.carbuyingtips.com/warranty.htm" TargetMode="External" /><Relationship Id="rId4" Type="http://schemas.openxmlformats.org/officeDocument/2006/relationships/hyperlink" Target="http://www.carbuyingtips.com/finance.htm" TargetMode="External" /><Relationship Id="rId5" Type="http://schemas.openxmlformats.org/officeDocument/2006/relationships/hyperlink" Target="http://www.carbuyingtips.com/" TargetMode="External" /><Relationship Id="rId6" Type="http://schemas.openxmlformats.org/officeDocument/2006/relationships/comments" Target="../comments2.xml" /><Relationship Id="rId7" Type="http://schemas.openxmlformats.org/officeDocument/2006/relationships/vmlDrawing" Target="../drawings/vmlDrawing2.vml" /><Relationship Id="rId8"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pageSetUpPr fitToPage="1"/>
  </sheetPr>
  <dimension ref="A1:I114"/>
  <sheetViews>
    <sheetView showGridLines="0" tabSelected="1" zoomScale="85" zoomScaleNormal="85" workbookViewId="0" topLeftCell="A5">
      <selection activeCell="L43" sqref="L43"/>
    </sheetView>
  </sheetViews>
  <sheetFormatPr defaultColWidth="9.140625" defaultRowHeight="12.75"/>
  <cols>
    <col min="1" max="1" width="46.28125" style="2" customWidth="1"/>
    <col min="2" max="2" width="21.28125" style="3" bestFit="1" customWidth="1"/>
    <col min="3" max="3" width="1.8515625" style="2" customWidth="1"/>
    <col min="4" max="4" width="45.28125" style="2" customWidth="1"/>
    <col min="5" max="5" width="21.28125" style="3" bestFit="1" customWidth="1"/>
    <col min="6" max="16384" width="9.140625" style="2" customWidth="1"/>
  </cols>
  <sheetData>
    <row r="1" spans="1:6" s="1" customFormat="1" ht="16.5">
      <c r="A1" s="111"/>
      <c r="B1" s="111"/>
      <c r="C1" s="111"/>
      <c r="D1" s="111"/>
      <c r="E1" s="111"/>
      <c r="F1" s="4"/>
    </row>
    <row r="2" spans="1:5" s="1" customFormat="1" ht="18.75" customHeight="1">
      <c r="A2" s="11"/>
      <c r="B2" s="112"/>
      <c r="C2" s="112"/>
      <c r="D2" s="112"/>
      <c r="E2" s="112"/>
    </row>
    <row r="3" spans="1:5" s="1" customFormat="1" ht="15.75">
      <c r="A3" s="11"/>
      <c r="B3" s="112"/>
      <c r="C3" s="112"/>
      <c r="D3" s="112"/>
      <c r="E3" s="112"/>
    </row>
    <row r="4" spans="1:5" s="1" customFormat="1" ht="33.75" customHeight="1">
      <c r="A4" s="11"/>
      <c r="B4" s="12"/>
      <c r="C4" s="12"/>
      <c r="D4" s="12"/>
      <c r="E4" s="12"/>
    </row>
    <row r="5" spans="1:8" s="5" customFormat="1" ht="32.25" customHeight="1">
      <c r="A5" s="123" t="s">
        <v>65</v>
      </c>
      <c r="B5" s="123"/>
      <c r="C5" s="123"/>
      <c r="D5" s="123"/>
      <c r="E5" s="123"/>
      <c r="F5" s="10"/>
      <c r="G5" s="10"/>
      <c r="H5" s="10"/>
    </row>
    <row r="6" spans="1:9" s="6" customFormat="1" ht="18.75" customHeight="1">
      <c r="A6" s="122" t="s">
        <v>26</v>
      </c>
      <c r="B6" s="122"/>
      <c r="C6" s="122"/>
      <c r="D6" s="122"/>
      <c r="E6" s="122"/>
      <c r="F6" s="7"/>
      <c r="G6" s="7"/>
      <c r="H6" s="7"/>
      <c r="I6" s="7"/>
    </row>
    <row r="7" spans="1:9" s="5" customFormat="1" ht="17.25" customHeight="1">
      <c r="A7" s="109" t="s">
        <v>24</v>
      </c>
      <c r="B7" s="109"/>
      <c r="C7" s="109"/>
      <c r="D7" s="109"/>
      <c r="E7" s="109"/>
      <c r="F7" s="9"/>
      <c r="G7" s="9"/>
      <c r="H7" s="9"/>
      <c r="I7" s="9"/>
    </row>
    <row r="8" spans="1:9" s="5" customFormat="1" ht="24" customHeight="1">
      <c r="A8" s="121" t="s">
        <v>25</v>
      </c>
      <c r="B8" s="121"/>
      <c r="C8" s="121"/>
      <c r="D8" s="121"/>
      <c r="E8" s="121"/>
      <c r="F8" s="9"/>
      <c r="G8" s="9"/>
      <c r="H8" s="9"/>
      <c r="I8" s="9"/>
    </row>
    <row r="9" spans="1:7" ht="22.5">
      <c r="A9" s="119" t="s">
        <v>0</v>
      </c>
      <c r="B9" s="120"/>
      <c r="C9" s="38"/>
      <c r="D9" s="117" t="s">
        <v>1</v>
      </c>
      <c r="E9" s="118"/>
      <c r="G9" s="92" t="s">
        <v>50</v>
      </c>
    </row>
    <row r="10" spans="1:7" ht="15.75">
      <c r="A10" s="39" t="s">
        <v>27</v>
      </c>
      <c r="B10" s="17">
        <v>0</v>
      </c>
      <c r="C10" s="40"/>
      <c r="D10" s="41" t="s">
        <v>27</v>
      </c>
      <c r="E10" s="42">
        <v>0</v>
      </c>
      <c r="G10" s="92" t="s">
        <v>51</v>
      </c>
    </row>
    <row r="11" spans="1:5" ht="15">
      <c r="A11" s="39" t="s">
        <v>28</v>
      </c>
      <c r="B11" s="16">
        <v>0</v>
      </c>
      <c r="C11" s="40"/>
      <c r="D11" s="41" t="s">
        <v>28</v>
      </c>
      <c r="E11" s="43">
        <v>0</v>
      </c>
    </row>
    <row r="12" spans="1:5" ht="15">
      <c r="A12" s="39" t="s">
        <v>41</v>
      </c>
      <c r="B12" s="18">
        <f>Selling_Price1*tax_rate1</f>
        <v>0</v>
      </c>
      <c r="C12" s="40"/>
      <c r="D12" s="41" t="s">
        <v>41</v>
      </c>
      <c r="E12" s="44">
        <f>Selling_Price2*tax_rate2</f>
        <v>0</v>
      </c>
    </row>
    <row r="13" spans="1:5" ht="15">
      <c r="A13" s="39" t="s">
        <v>30</v>
      </c>
      <c r="B13" s="16">
        <v>0</v>
      </c>
      <c r="C13" s="40"/>
      <c r="D13" s="41" t="s">
        <v>30</v>
      </c>
      <c r="E13" s="43">
        <v>0</v>
      </c>
    </row>
    <row r="14" spans="1:5" ht="15">
      <c r="A14" s="39" t="s">
        <v>31</v>
      </c>
      <c r="B14" s="16">
        <v>0</v>
      </c>
      <c r="C14" s="40"/>
      <c r="D14" s="41" t="s">
        <v>31</v>
      </c>
      <c r="E14" s="43">
        <v>0</v>
      </c>
    </row>
    <row r="15" spans="1:5" ht="15">
      <c r="A15" s="39" t="s">
        <v>32</v>
      </c>
      <c r="B15" s="16">
        <v>0</v>
      </c>
      <c r="C15" s="40"/>
      <c r="D15" s="41" t="s">
        <v>32</v>
      </c>
      <c r="E15" s="43">
        <v>0</v>
      </c>
    </row>
    <row r="16" spans="1:5" ht="18">
      <c r="A16" s="39" t="s">
        <v>34</v>
      </c>
      <c r="B16" s="19">
        <f>Selling_Price1+Sales_Tax1-Rebate1-Down_Payment1-Trade_in1</f>
        <v>0</v>
      </c>
      <c r="C16" s="40"/>
      <c r="D16" s="41" t="s">
        <v>34</v>
      </c>
      <c r="E16" s="44">
        <f>Selling_Price2+Sales_Tax2-Rebate2-Down_Payment2-Trade_in2</f>
        <v>0</v>
      </c>
    </row>
    <row r="17" spans="1:5" ht="8.25" customHeight="1">
      <c r="A17" s="39"/>
      <c r="B17" s="35"/>
      <c r="C17" s="40"/>
      <c r="D17" s="41"/>
      <c r="E17" s="45"/>
    </row>
    <row r="18" spans="1:5" ht="15">
      <c r="A18" s="39" t="s">
        <v>33</v>
      </c>
      <c r="B18" s="20">
        <v>36</v>
      </c>
      <c r="C18" s="40"/>
      <c r="D18" s="41" t="s">
        <v>33</v>
      </c>
      <c r="E18" s="46">
        <v>48</v>
      </c>
    </row>
    <row r="19" spans="1:5" ht="15">
      <c r="A19" s="39" t="s">
        <v>35</v>
      </c>
      <c r="B19" s="17">
        <v>0</v>
      </c>
      <c r="C19" s="40"/>
      <c r="D19" s="41" t="s">
        <v>35</v>
      </c>
      <c r="E19" s="42">
        <v>0</v>
      </c>
    </row>
    <row r="20" spans="1:5" ht="15">
      <c r="A20" s="39" t="s">
        <v>36</v>
      </c>
      <c r="B20" s="18">
        <f>Total_loan1-Principal1</f>
        <v>0</v>
      </c>
      <c r="C20" s="40"/>
      <c r="D20" s="41" t="s">
        <v>36</v>
      </c>
      <c r="E20" s="44">
        <f>Total_loan2-Principal2</f>
        <v>0</v>
      </c>
    </row>
    <row r="21" spans="1:5" ht="15">
      <c r="A21" s="39"/>
      <c r="B21" s="18"/>
      <c r="C21" s="40"/>
      <c r="D21" s="41"/>
      <c r="E21" s="44"/>
    </row>
    <row r="22" spans="1:5" ht="18">
      <c r="A22" s="47" t="s">
        <v>37</v>
      </c>
      <c r="B22" s="83">
        <f>-PMT(Interest_Rate1/12,Months1,Principal1,0,0)</f>
        <v>0</v>
      </c>
      <c r="C22" s="40"/>
      <c r="D22" s="33" t="s">
        <v>37</v>
      </c>
      <c r="E22" s="84">
        <f>-PMT(Interest_Rate2/12,Months2,Principal2,0,0)</f>
        <v>0</v>
      </c>
    </row>
    <row r="23" spans="1:5" ht="9.75" customHeight="1">
      <c r="A23" s="48"/>
      <c r="B23" s="36"/>
      <c r="C23" s="40"/>
      <c r="D23" s="49"/>
      <c r="E23" s="50"/>
    </row>
    <row r="24" spans="1:5" ht="38.25" customHeight="1">
      <c r="A24" s="51" t="s">
        <v>38</v>
      </c>
      <c r="B24" s="22">
        <f>(Total_Monthly1*Months1)</f>
        <v>0</v>
      </c>
      <c r="C24" s="40"/>
      <c r="D24" s="52" t="s">
        <v>38</v>
      </c>
      <c r="E24" s="53">
        <f>(Total_Monthly2*Months2)</f>
        <v>0</v>
      </c>
    </row>
    <row r="25" spans="1:5" ht="8.25" customHeight="1">
      <c r="A25" s="54"/>
      <c r="B25" s="23"/>
      <c r="C25" s="40"/>
      <c r="D25" s="55"/>
      <c r="E25" s="53"/>
    </row>
    <row r="26" spans="1:5" ht="39" customHeight="1">
      <c r="A26" s="51" t="s">
        <v>39</v>
      </c>
      <c r="B26" s="22">
        <f>Selling_Price1+Sales_Tax1-Rebate1+Total_Interest1</f>
        <v>0</v>
      </c>
      <c r="C26" s="40"/>
      <c r="D26" s="52" t="s">
        <v>39</v>
      </c>
      <c r="E26" s="53">
        <f>Selling_Price2+Sales_Tax2-Rebate2+Total_Interest2</f>
        <v>0</v>
      </c>
    </row>
    <row r="27" spans="1:5" ht="9.75" customHeight="1">
      <c r="A27" s="56"/>
      <c r="B27" s="57"/>
      <c r="C27" s="40"/>
      <c r="D27" s="58"/>
      <c r="E27" s="59"/>
    </row>
    <row r="28" spans="1:5" ht="22.5">
      <c r="A28" s="113" t="s">
        <v>2</v>
      </c>
      <c r="B28" s="114"/>
      <c r="C28" s="40"/>
      <c r="D28" s="115" t="s">
        <v>3</v>
      </c>
      <c r="E28" s="116"/>
    </row>
    <row r="29" spans="1:5" ht="15">
      <c r="A29" s="60" t="s">
        <v>27</v>
      </c>
      <c r="B29" s="29">
        <v>0</v>
      </c>
      <c r="C29" s="40"/>
      <c r="D29" s="21" t="s">
        <v>27</v>
      </c>
      <c r="E29" s="61">
        <v>0</v>
      </c>
    </row>
    <row r="30" spans="1:5" ht="15">
      <c r="A30" s="60" t="s">
        <v>28</v>
      </c>
      <c r="B30" s="30">
        <v>0</v>
      </c>
      <c r="C30" s="40"/>
      <c r="D30" s="21" t="s">
        <v>28</v>
      </c>
      <c r="E30" s="62">
        <v>0</v>
      </c>
    </row>
    <row r="31" spans="1:5" ht="15">
      <c r="A31" s="60" t="s">
        <v>29</v>
      </c>
      <c r="B31" s="31">
        <f>Selling_Price3*tax_rate3</f>
        <v>0</v>
      </c>
      <c r="C31" s="40"/>
      <c r="D31" s="21" t="s">
        <v>41</v>
      </c>
      <c r="E31" s="63">
        <f>Selling_Price4*tax_rate4</f>
        <v>0</v>
      </c>
    </row>
    <row r="32" spans="1:5" ht="15">
      <c r="A32" s="60" t="s">
        <v>30</v>
      </c>
      <c r="B32" s="30">
        <v>0</v>
      </c>
      <c r="C32" s="40"/>
      <c r="D32" s="21" t="s">
        <v>30</v>
      </c>
      <c r="E32" s="62">
        <v>0</v>
      </c>
    </row>
    <row r="33" spans="1:5" ht="15">
      <c r="A33" s="60" t="s">
        <v>31</v>
      </c>
      <c r="B33" s="30">
        <v>0</v>
      </c>
      <c r="C33" s="40"/>
      <c r="D33" s="21" t="s">
        <v>31</v>
      </c>
      <c r="E33" s="62">
        <v>0</v>
      </c>
    </row>
    <row r="34" spans="1:5" ht="15">
      <c r="A34" s="60" t="s">
        <v>32</v>
      </c>
      <c r="B34" s="30">
        <v>0</v>
      </c>
      <c r="C34" s="40"/>
      <c r="D34" s="21" t="s">
        <v>32</v>
      </c>
      <c r="E34" s="62">
        <v>0</v>
      </c>
    </row>
    <row r="35" spans="1:5" ht="18">
      <c r="A35" s="60" t="s">
        <v>34</v>
      </c>
      <c r="B35" s="26">
        <f>Selling_Price3+Sales_Tax3-Rebate3-Down_Payment3-Trade_in3</f>
        <v>0</v>
      </c>
      <c r="C35" s="40"/>
      <c r="D35" s="21" t="s">
        <v>34</v>
      </c>
      <c r="E35" s="64">
        <f>Selling_Price4+Sales_Tax4-Rebate4-Down_Payment4-Trade_in4</f>
        <v>0</v>
      </c>
    </row>
    <row r="36" spans="1:5" ht="15">
      <c r="A36" s="60"/>
      <c r="B36" s="27"/>
      <c r="C36" s="40"/>
      <c r="D36" s="21"/>
      <c r="E36" s="65"/>
    </row>
    <row r="37" spans="1:5" ht="15">
      <c r="A37" s="60" t="s">
        <v>33</v>
      </c>
      <c r="B37" s="32">
        <v>60</v>
      </c>
      <c r="C37" s="40"/>
      <c r="D37" s="21" t="s">
        <v>33</v>
      </c>
      <c r="E37" s="66">
        <v>72</v>
      </c>
    </row>
    <row r="38" spans="1:5" ht="15">
      <c r="A38" s="60" t="s">
        <v>35</v>
      </c>
      <c r="B38" s="29">
        <v>0</v>
      </c>
      <c r="C38" s="40"/>
      <c r="D38" s="21" t="s">
        <v>35</v>
      </c>
      <c r="E38" s="61">
        <v>0</v>
      </c>
    </row>
    <row r="39" spans="1:5" ht="15">
      <c r="A39" s="60" t="s">
        <v>36</v>
      </c>
      <c r="B39" s="31">
        <f>Total_loan3-Principal3</f>
        <v>0</v>
      </c>
      <c r="C39" s="40"/>
      <c r="D39" s="21" t="s">
        <v>36</v>
      </c>
      <c r="E39" s="63">
        <f>Total_loan4-Principal4</f>
        <v>0</v>
      </c>
    </row>
    <row r="40" spans="1:5" ht="15">
      <c r="A40" s="60"/>
      <c r="B40" s="25"/>
      <c r="C40" s="40"/>
      <c r="D40" s="21"/>
      <c r="E40" s="67"/>
    </row>
    <row r="41" spans="1:5" ht="18">
      <c r="A41" s="68" t="s">
        <v>37</v>
      </c>
      <c r="B41" s="86">
        <f>-PMT(Interest_Rate3/12,Months3,Principal3,0,0)</f>
        <v>0</v>
      </c>
      <c r="C41" s="40"/>
      <c r="D41" s="24" t="s">
        <v>37</v>
      </c>
      <c r="E41" s="85">
        <f>-PMT(Interest_Rate4/12,Months4,Principal4,0,0)</f>
        <v>0</v>
      </c>
    </row>
    <row r="42" spans="1:5" ht="12.75">
      <c r="A42" s="69"/>
      <c r="B42" s="28"/>
      <c r="C42" s="40"/>
      <c r="D42" s="70"/>
      <c r="E42" s="71"/>
    </row>
    <row r="43" spans="1:5" ht="36">
      <c r="A43" s="72" t="s">
        <v>38</v>
      </c>
      <c r="B43" s="34">
        <f>(Total_Monthly3*Months3)</f>
        <v>0</v>
      </c>
      <c r="C43" s="40"/>
      <c r="D43" s="73" t="s">
        <v>38</v>
      </c>
      <c r="E43" s="74">
        <f>(Total_Monthly4*Months4)</f>
        <v>0</v>
      </c>
    </row>
    <row r="44" spans="1:5" ht="15">
      <c r="A44" s="75"/>
      <c r="B44" s="37"/>
      <c r="C44" s="40"/>
      <c r="D44" s="76"/>
      <c r="E44" s="77"/>
    </row>
    <row r="45" spans="1:5" ht="39.75" customHeight="1" thickBot="1">
      <c r="A45" s="78" t="s">
        <v>39</v>
      </c>
      <c r="B45" s="79">
        <f>Selling_Price3+Sales_Tax3-Rebate3+Total_Interest3</f>
        <v>0</v>
      </c>
      <c r="C45" s="80"/>
      <c r="D45" s="81" t="s">
        <v>39</v>
      </c>
      <c r="E45" s="82">
        <f>Selling_Price4+Sales_Tax4-Rebate4+Total_Interest4</f>
        <v>0</v>
      </c>
    </row>
    <row r="46" spans="1:5" ht="24" customHeight="1" thickTop="1">
      <c r="A46" s="110" t="s">
        <v>40</v>
      </c>
      <c r="B46" s="110"/>
      <c r="C46" s="110"/>
      <c r="D46" s="110"/>
      <c r="E46" s="110"/>
    </row>
    <row r="47" spans="1:5" ht="15">
      <c r="A47" s="15" t="s">
        <v>14</v>
      </c>
      <c r="B47" s="13"/>
      <c r="C47" s="14"/>
      <c r="D47" s="14"/>
      <c r="E47" s="13"/>
    </row>
    <row r="48" spans="1:5" ht="4.5" customHeight="1">
      <c r="A48" s="5"/>
      <c r="B48" s="13"/>
      <c r="C48" s="14"/>
      <c r="D48" s="14"/>
      <c r="E48" s="13"/>
    </row>
    <row r="49" spans="1:5" ht="15">
      <c r="A49" s="15" t="s">
        <v>8</v>
      </c>
      <c r="B49" s="13"/>
      <c r="C49" s="14"/>
      <c r="D49" s="14"/>
      <c r="E49" s="13"/>
    </row>
    <row r="50" ht="12.75"/>
    <row r="51" ht="12.75"/>
    <row r="52" ht="12.75"/>
    <row r="53" ht="12.75"/>
    <row r="54" ht="12.75"/>
    <row r="55" ht="12.75"/>
    <row r="56" ht="12.75"/>
    <row r="57" ht="12.75"/>
    <row r="58" ht="12.75"/>
    <row r="59"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c r="A114" s="1"/>
    </row>
    <row r="115" ht="12.75"/>
    <row r="116" ht="12.75"/>
  </sheetData>
  <sheetProtection password="CC55" sheet="1"/>
  <mergeCells count="12">
    <mergeCell ref="A6:E6"/>
    <mergeCell ref="A5:E5"/>
    <mergeCell ref="A7:E7"/>
    <mergeCell ref="A46:E46"/>
    <mergeCell ref="A1:E1"/>
    <mergeCell ref="B3:E3"/>
    <mergeCell ref="B2:E2"/>
    <mergeCell ref="A28:B28"/>
    <mergeCell ref="D28:E28"/>
    <mergeCell ref="D9:E9"/>
    <mergeCell ref="A9:B9"/>
    <mergeCell ref="A8:E8"/>
  </mergeCells>
  <hyperlinks>
    <hyperlink ref="A8:B8" r:id="rId1" display="http://www.carbuyingtips.com   (For Buying Cars)"/>
    <hyperlink ref="A8" r:id="rId2" display="http://www.CarBuyingTips.com"/>
  </hyperlinks>
  <printOptions/>
  <pageMargins left="0.5" right="0.5" top="0.5" bottom="0.25" header="0" footer="0"/>
  <pageSetup fitToHeight="1" fitToWidth="1" horizontalDpi="300" verticalDpi="300" orientation="portrait" scale="71"/>
  <drawing r:id="rId5"/>
  <legacyDrawing r:id="rId4"/>
</worksheet>
</file>

<file path=xl/worksheets/sheet2.xml><?xml version="1.0" encoding="utf-8"?>
<worksheet xmlns="http://schemas.openxmlformats.org/spreadsheetml/2006/main" xmlns:r="http://schemas.openxmlformats.org/officeDocument/2006/relationships">
  <dimension ref="A1:M63"/>
  <sheetViews>
    <sheetView showGridLines="0" workbookViewId="0" topLeftCell="A1">
      <selection activeCell="J8" sqref="J8"/>
    </sheetView>
  </sheetViews>
  <sheetFormatPr defaultColWidth="9.140625" defaultRowHeight="12.75"/>
  <cols>
    <col min="1" max="1" width="14.8515625" style="8" customWidth="1"/>
    <col min="2" max="9" width="9.140625" style="8" customWidth="1"/>
    <col min="10" max="10" width="16.140625" style="8" customWidth="1"/>
    <col min="11" max="16384" width="9.140625" style="8" customWidth="1"/>
  </cols>
  <sheetData>
    <row r="1" spans="1:9" ht="84.75" customHeight="1">
      <c r="A1" s="96"/>
      <c r="B1" s="96"/>
      <c r="C1" s="96"/>
      <c r="D1" s="96"/>
      <c r="E1" s="96"/>
      <c r="F1" s="96"/>
      <c r="G1" s="96"/>
      <c r="H1" s="96"/>
      <c r="I1" s="96"/>
    </row>
    <row r="2" spans="1:9" ht="7.5" customHeight="1">
      <c r="A2" s="96"/>
      <c r="B2" s="96"/>
      <c r="C2" s="96"/>
      <c r="D2" s="96"/>
      <c r="E2" s="96"/>
      <c r="F2" s="96"/>
      <c r="G2" s="96"/>
      <c r="H2" s="96"/>
      <c r="I2" s="96"/>
    </row>
    <row r="3" spans="1:13" s="14" customFormat="1" ht="27.75" customHeight="1">
      <c r="A3" s="127" t="s">
        <v>62</v>
      </c>
      <c r="B3" s="127"/>
      <c r="C3" s="127"/>
      <c r="D3" s="127"/>
      <c r="E3" s="127"/>
      <c r="F3" s="127"/>
      <c r="G3" s="127"/>
      <c r="H3" s="127"/>
      <c r="I3" s="127"/>
      <c r="J3" s="98"/>
      <c r="K3" s="98"/>
      <c r="L3" s="98"/>
      <c r="M3" s="99"/>
    </row>
    <row r="4" spans="1:13" s="14" customFormat="1" ht="18.75" customHeight="1">
      <c r="A4" s="97" t="s">
        <v>63</v>
      </c>
      <c r="B4" s="97"/>
      <c r="C4" s="97"/>
      <c r="D4" s="97"/>
      <c r="E4" s="97"/>
      <c r="F4" s="97"/>
      <c r="G4" s="97"/>
      <c r="H4" s="97"/>
      <c r="I4" s="97"/>
      <c r="J4" s="100"/>
      <c r="K4" s="100"/>
      <c r="L4" s="100"/>
      <c r="M4" s="99"/>
    </row>
    <row r="5" spans="1:13" s="14" customFormat="1" ht="18">
      <c r="A5" s="121" t="s">
        <v>25</v>
      </c>
      <c r="B5" s="121"/>
      <c r="C5" s="121"/>
      <c r="D5" s="121"/>
      <c r="E5" s="121"/>
      <c r="F5" s="121"/>
      <c r="G5" s="121"/>
      <c r="H5" s="121"/>
      <c r="I5" s="121"/>
      <c r="J5" s="100"/>
      <c r="K5" s="100"/>
      <c r="L5" s="100"/>
      <c r="M5" s="99"/>
    </row>
    <row r="6" spans="1:13" s="14" customFormat="1" ht="15">
      <c r="A6" s="126" t="s">
        <v>64</v>
      </c>
      <c r="B6" s="126"/>
      <c r="C6" s="126"/>
      <c r="D6" s="126"/>
      <c r="E6" s="126"/>
      <c r="F6" s="126"/>
      <c r="G6" s="126"/>
      <c r="H6" s="126"/>
      <c r="I6" s="126"/>
      <c r="J6" s="101"/>
      <c r="K6" s="101"/>
      <c r="L6" s="101"/>
      <c r="M6" s="99"/>
    </row>
    <row r="7" spans="1:13" s="14" customFormat="1" ht="15">
      <c r="A7" s="102"/>
      <c r="B7" s="103"/>
      <c r="C7" s="103"/>
      <c r="D7" s="103"/>
      <c r="E7" s="104"/>
      <c r="F7" s="104"/>
      <c r="G7" s="104"/>
      <c r="H7" s="104"/>
      <c r="I7" s="104"/>
      <c r="J7" s="104"/>
      <c r="K7" s="104"/>
      <c r="L7" s="104"/>
      <c r="M7" s="99"/>
    </row>
    <row r="8" spans="1:13" s="14" customFormat="1" ht="18">
      <c r="A8" s="105" t="s">
        <v>18</v>
      </c>
      <c r="B8" s="105"/>
      <c r="C8" s="105"/>
      <c r="D8" s="105"/>
      <c r="E8" s="105"/>
      <c r="F8" s="105"/>
      <c r="G8" s="105"/>
      <c r="H8" s="105"/>
      <c r="I8" s="105"/>
      <c r="J8" s="105"/>
      <c r="K8" s="105"/>
      <c r="L8" s="105"/>
      <c r="M8" s="99"/>
    </row>
    <row r="9" spans="1:13" s="14" customFormat="1" ht="12.75" customHeight="1">
      <c r="A9" s="106"/>
      <c r="B9" s="106"/>
      <c r="C9" s="106"/>
      <c r="D9" s="106"/>
      <c r="E9" s="106"/>
      <c r="F9" s="106"/>
      <c r="G9" s="106"/>
      <c r="H9" s="106"/>
      <c r="I9" s="106"/>
      <c r="J9" s="106"/>
      <c r="K9" s="106"/>
      <c r="L9" s="106"/>
      <c r="M9" s="99"/>
    </row>
    <row r="10" spans="1:13" s="14" customFormat="1" ht="15">
      <c r="A10" s="107"/>
      <c r="B10" s="100" t="s">
        <v>19</v>
      </c>
      <c r="C10" s="100"/>
      <c r="D10" s="100"/>
      <c r="E10" s="100"/>
      <c r="F10" s="100"/>
      <c r="G10" s="100"/>
      <c r="H10" s="100"/>
      <c r="I10" s="100"/>
      <c r="J10" s="100"/>
      <c r="K10" s="100"/>
      <c r="L10" s="100"/>
      <c r="M10" s="99"/>
    </row>
    <row r="11" spans="1:13" s="14" customFormat="1" ht="15">
      <c r="A11" s="107"/>
      <c r="B11" s="100" t="s">
        <v>20</v>
      </c>
      <c r="C11" s="100"/>
      <c r="D11" s="100"/>
      <c r="E11" s="100"/>
      <c r="F11" s="100"/>
      <c r="G11" s="100"/>
      <c r="H11" s="100"/>
      <c r="I11" s="100"/>
      <c r="J11" s="100"/>
      <c r="K11" s="100"/>
      <c r="L11" s="100"/>
      <c r="M11" s="99"/>
    </row>
    <row r="12" spans="1:13" ht="12.75">
      <c r="A12" s="108"/>
      <c r="B12" s="108"/>
      <c r="C12" s="108"/>
      <c r="D12" s="108"/>
      <c r="E12" s="108"/>
      <c r="F12" s="108"/>
      <c r="G12" s="108"/>
      <c r="H12" s="108"/>
      <c r="I12" s="108"/>
      <c r="J12" s="108"/>
      <c r="K12" s="108"/>
      <c r="L12" s="108"/>
      <c r="M12" s="108"/>
    </row>
    <row r="13" spans="1:10" ht="88.5" customHeight="1">
      <c r="A13" s="125" t="s">
        <v>12</v>
      </c>
      <c r="B13" s="125"/>
      <c r="C13" s="125"/>
      <c r="D13" s="125"/>
      <c r="E13" s="125"/>
      <c r="F13" s="125"/>
      <c r="G13" s="125"/>
      <c r="H13" s="125"/>
      <c r="I13" s="125"/>
      <c r="J13" s="87"/>
    </row>
    <row r="14" ht="12.75"/>
    <row r="15" ht="18">
      <c r="A15" s="88" t="s">
        <v>4</v>
      </c>
    </row>
    <row r="16" ht="12.75"/>
    <row r="17" spans="1:9" ht="15.75">
      <c r="A17" s="92" t="s">
        <v>50</v>
      </c>
      <c r="B17" s="89"/>
      <c r="C17" s="89"/>
      <c r="D17" s="89"/>
      <c r="E17" s="89"/>
      <c r="F17" s="89"/>
      <c r="G17" s="89"/>
      <c r="H17" s="89"/>
      <c r="I17" s="89"/>
    </row>
    <row r="18" spans="1:9" ht="15.75">
      <c r="A18" s="92" t="s">
        <v>51</v>
      </c>
      <c r="B18" s="89"/>
      <c r="C18" s="89"/>
      <c r="D18" s="89"/>
      <c r="E18" s="89"/>
      <c r="F18" s="89"/>
      <c r="G18" s="89"/>
      <c r="H18" s="89"/>
      <c r="I18" s="89"/>
    </row>
    <row r="19" spans="1:9" ht="15">
      <c r="A19" s="89"/>
      <c r="B19" s="89"/>
      <c r="C19" s="89"/>
      <c r="D19" s="89"/>
      <c r="E19" s="89"/>
      <c r="F19" s="89"/>
      <c r="G19" s="89"/>
      <c r="H19" s="89"/>
      <c r="I19" s="89"/>
    </row>
    <row r="20" ht="12.75">
      <c r="A20" s="8" t="s">
        <v>42</v>
      </c>
    </row>
    <row r="21" ht="12.75"/>
    <row r="22" ht="12.75">
      <c r="A22" s="8" t="s">
        <v>43</v>
      </c>
    </row>
    <row r="23" ht="12.75"/>
    <row r="24" ht="12.75">
      <c r="A24" s="8" t="s">
        <v>44</v>
      </c>
    </row>
    <row r="25" spans="1:9" ht="12.75">
      <c r="A25" s="124" t="s">
        <v>45</v>
      </c>
      <c r="B25" s="124"/>
      <c r="C25" s="124"/>
      <c r="D25" s="124"/>
      <c r="E25" s="124"/>
      <c r="F25" s="124"/>
      <c r="G25" s="124"/>
      <c r="H25" s="124"/>
      <c r="I25" s="124"/>
    </row>
    <row r="26" spans="1:9" ht="12.75">
      <c r="A26" s="124"/>
      <c r="B26" s="124"/>
      <c r="C26" s="124"/>
      <c r="D26" s="124"/>
      <c r="E26" s="124"/>
      <c r="F26" s="124"/>
      <c r="G26" s="124"/>
      <c r="H26" s="124"/>
      <c r="I26" s="124"/>
    </row>
    <row r="27" ht="12.75"/>
    <row r="28" spans="1:9" ht="12.75">
      <c r="A28" s="124" t="s">
        <v>46</v>
      </c>
      <c r="B28" s="124"/>
      <c r="C28" s="124"/>
      <c r="D28" s="124"/>
      <c r="E28" s="124"/>
      <c r="F28" s="124"/>
      <c r="G28" s="124"/>
      <c r="H28" s="124"/>
      <c r="I28" s="124"/>
    </row>
    <row r="29" spans="1:9" ht="32.25" customHeight="1">
      <c r="A29" s="124"/>
      <c r="B29" s="124"/>
      <c r="C29" s="124"/>
      <c r="D29" s="124"/>
      <c r="E29" s="124"/>
      <c r="F29" s="124"/>
      <c r="G29" s="124"/>
      <c r="H29" s="124"/>
      <c r="I29" s="124"/>
    </row>
    <row r="30" spans="1:9" ht="12.75">
      <c r="A30" s="124" t="s">
        <v>47</v>
      </c>
      <c r="B30" s="124"/>
      <c r="C30" s="124"/>
      <c r="D30" s="124"/>
      <c r="E30" s="124"/>
      <c r="F30" s="124"/>
      <c r="G30" s="124"/>
      <c r="H30" s="124"/>
      <c r="I30" s="124"/>
    </row>
    <row r="31" spans="1:9" ht="12.75">
      <c r="A31" s="124"/>
      <c r="B31" s="124"/>
      <c r="C31" s="124"/>
      <c r="D31" s="124"/>
      <c r="E31" s="124"/>
      <c r="F31" s="124"/>
      <c r="G31" s="124"/>
      <c r="H31" s="124"/>
      <c r="I31" s="124"/>
    </row>
    <row r="32" ht="12.75"/>
    <row r="33" spans="1:9" ht="24.75" customHeight="1">
      <c r="A33" s="124" t="s">
        <v>48</v>
      </c>
      <c r="B33" s="124"/>
      <c r="C33" s="124"/>
      <c r="D33" s="124"/>
      <c r="E33" s="124"/>
      <c r="F33" s="124"/>
      <c r="G33" s="124"/>
      <c r="H33" s="124"/>
      <c r="I33" s="124"/>
    </row>
    <row r="34" spans="1:9" ht="6.75" customHeight="1">
      <c r="A34" s="124"/>
      <c r="B34" s="124"/>
      <c r="C34" s="124"/>
      <c r="D34" s="124"/>
      <c r="E34" s="124"/>
      <c r="F34" s="124"/>
      <c r="G34" s="124"/>
      <c r="H34" s="124"/>
      <c r="I34" s="124"/>
    </row>
    <row r="35" ht="12.75"/>
    <row r="36" spans="1:9" ht="24" customHeight="1">
      <c r="A36" s="124" t="s">
        <v>9</v>
      </c>
      <c r="B36" s="124"/>
      <c r="C36" s="124"/>
      <c r="D36" s="124"/>
      <c r="E36" s="124"/>
      <c r="F36" s="124"/>
      <c r="G36" s="124"/>
      <c r="H36" s="124"/>
      <c r="I36" s="124"/>
    </row>
    <row r="37" spans="1:9" ht="12.75">
      <c r="A37" s="124"/>
      <c r="B37" s="124"/>
      <c r="C37" s="124"/>
      <c r="D37" s="124"/>
      <c r="E37" s="124"/>
      <c r="F37" s="124"/>
      <c r="G37" s="124"/>
      <c r="H37" s="124"/>
      <c r="I37" s="124"/>
    </row>
    <row r="38" spans="1:9" ht="8.25" customHeight="1">
      <c r="A38" s="124"/>
      <c r="B38" s="124"/>
      <c r="C38" s="124"/>
      <c r="D38" s="124"/>
      <c r="E38" s="124"/>
      <c r="F38" s="124"/>
      <c r="G38" s="124"/>
      <c r="H38" s="124"/>
      <c r="I38" s="124"/>
    </row>
    <row r="39" ht="12.75"/>
    <row r="40" spans="1:10" ht="18">
      <c r="A40" s="128" t="s">
        <v>5</v>
      </c>
      <c r="B40" s="128"/>
      <c r="C40" s="128"/>
      <c r="D40" s="128"/>
      <c r="E40" s="128"/>
      <c r="F40" s="128"/>
      <c r="G40" s="128"/>
      <c r="H40" s="128"/>
      <c r="I40" s="128"/>
      <c r="J40" s="128"/>
    </row>
    <row r="41" spans="1:10" ht="12.75">
      <c r="A41" s="124" t="s">
        <v>15</v>
      </c>
      <c r="B41" s="124"/>
      <c r="C41" s="124"/>
      <c r="D41" s="124"/>
      <c r="E41" s="124"/>
      <c r="F41" s="124"/>
      <c r="G41" s="124"/>
      <c r="H41" s="124"/>
      <c r="I41" s="124"/>
      <c r="J41" s="124"/>
    </row>
    <row r="42" spans="1:10" ht="12.75">
      <c r="A42" s="124"/>
      <c r="B42" s="124"/>
      <c r="C42" s="124"/>
      <c r="D42" s="124"/>
      <c r="E42" s="124"/>
      <c r="F42" s="124"/>
      <c r="G42" s="124"/>
      <c r="H42" s="124"/>
      <c r="I42" s="124"/>
      <c r="J42" s="124"/>
    </row>
    <row r="43" spans="1:10" ht="12.75">
      <c r="A43" s="124" t="s">
        <v>49</v>
      </c>
      <c r="B43" s="124"/>
      <c r="C43" s="124"/>
      <c r="D43" s="124"/>
      <c r="E43" s="124"/>
      <c r="F43" s="124"/>
      <c r="G43" s="124"/>
      <c r="H43" s="124"/>
      <c r="I43" s="124"/>
      <c r="J43" s="124"/>
    </row>
    <row r="44" spans="1:10" ht="12.75">
      <c r="A44" s="124"/>
      <c r="B44" s="124"/>
      <c r="C44" s="124"/>
      <c r="D44" s="124"/>
      <c r="E44" s="124"/>
      <c r="F44" s="124"/>
      <c r="G44" s="124"/>
      <c r="H44" s="124"/>
      <c r="I44" s="124"/>
      <c r="J44" s="124"/>
    </row>
    <row r="45" spans="1:10" ht="12.75">
      <c r="A45" s="124"/>
      <c r="B45" s="124"/>
      <c r="C45" s="124"/>
      <c r="D45" s="124"/>
      <c r="E45" s="124"/>
      <c r="F45" s="124"/>
      <c r="G45" s="124"/>
      <c r="H45" s="124"/>
      <c r="I45" s="124"/>
      <c r="J45" s="124"/>
    </row>
    <row r="46" spans="1:10" ht="12.75">
      <c r="A46" s="90"/>
      <c r="B46" s="90"/>
      <c r="C46" s="90"/>
      <c r="D46" s="90"/>
      <c r="E46" s="90"/>
      <c r="F46" s="90"/>
      <c r="G46" s="90"/>
      <c r="H46" s="90"/>
      <c r="I46" s="90"/>
      <c r="J46" s="90"/>
    </row>
    <row r="47" spans="1:10" ht="12.75">
      <c r="A47" s="124" t="s">
        <v>10</v>
      </c>
      <c r="B47" s="124"/>
      <c r="C47" s="124"/>
      <c r="D47" s="124"/>
      <c r="E47" s="124"/>
      <c r="F47" s="124"/>
      <c r="G47" s="124"/>
      <c r="H47" s="124"/>
      <c r="I47" s="124"/>
      <c r="J47" s="124"/>
    </row>
    <row r="48" spans="1:10" ht="12.75">
      <c r="A48" s="124"/>
      <c r="B48" s="124"/>
      <c r="C48" s="124"/>
      <c r="D48" s="124"/>
      <c r="E48" s="124"/>
      <c r="F48" s="124"/>
      <c r="G48" s="124"/>
      <c r="H48" s="124"/>
      <c r="I48" s="124"/>
      <c r="J48" s="124"/>
    </row>
    <row r="49" spans="1:10" ht="12.75">
      <c r="A49" s="90"/>
      <c r="B49" s="90"/>
      <c r="C49" s="90"/>
      <c r="D49" s="90"/>
      <c r="E49" s="90"/>
      <c r="F49" s="90"/>
      <c r="G49" s="90"/>
      <c r="H49" s="90"/>
      <c r="I49" s="90"/>
      <c r="J49" s="90"/>
    </row>
    <row r="50" spans="1:10" ht="43.5" customHeight="1">
      <c r="A50" s="124" t="s">
        <v>13</v>
      </c>
      <c r="B50" s="124"/>
      <c r="C50" s="124"/>
      <c r="D50" s="124"/>
      <c r="E50" s="124"/>
      <c r="F50" s="124"/>
      <c r="G50" s="124"/>
      <c r="H50" s="124"/>
      <c r="I50" s="124"/>
      <c r="J50" s="124"/>
    </row>
    <row r="51" spans="1:10" ht="12.75">
      <c r="A51" s="90"/>
      <c r="B51" s="90"/>
      <c r="C51" s="90"/>
      <c r="D51" s="90"/>
      <c r="E51" s="90"/>
      <c r="F51" s="90"/>
      <c r="G51" s="90"/>
      <c r="H51" s="90"/>
      <c r="I51" s="90"/>
      <c r="J51" s="90"/>
    </row>
    <row r="52" spans="1:10" ht="12.75">
      <c r="A52" s="124" t="s">
        <v>11</v>
      </c>
      <c r="B52" s="124"/>
      <c r="C52" s="124"/>
      <c r="D52" s="124"/>
      <c r="E52" s="124"/>
      <c r="F52" s="124"/>
      <c r="G52" s="124"/>
      <c r="H52" s="124"/>
      <c r="I52" s="124"/>
      <c r="J52" s="124"/>
    </row>
    <row r="53" spans="1:10" ht="28.5" customHeight="1">
      <c r="A53" s="124"/>
      <c r="B53" s="124"/>
      <c r="C53" s="124"/>
      <c r="D53" s="124"/>
      <c r="E53" s="124"/>
      <c r="F53" s="124"/>
      <c r="G53" s="124"/>
      <c r="H53" s="124"/>
      <c r="I53" s="124"/>
      <c r="J53" s="124"/>
    </row>
    <row r="54" ht="12.75"/>
    <row r="55" spans="1:10" ht="18">
      <c r="A55" s="128" t="s">
        <v>6</v>
      </c>
      <c r="B55" s="128"/>
      <c r="C55" s="128"/>
      <c r="D55" s="128"/>
      <c r="E55" s="128"/>
      <c r="F55" s="128"/>
      <c r="G55" s="128"/>
      <c r="H55" s="128"/>
      <c r="I55" s="128"/>
      <c r="J55" s="128"/>
    </row>
    <row r="56" spans="1:10" ht="12.75">
      <c r="A56" s="94" t="s">
        <v>52</v>
      </c>
      <c r="B56" s="91" t="s">
        <v>7</v>
      </c>
      <c r="C56" s="91"/>
      <c r="D56" s="91"/>
      <c r="E56" s="91"/>
      <c r="F56" s="91"/>
      <c r="G56" s="91"/>
      <c r="H56" s="91"/>
      <c r="I56" s="91"/>
      <c r="J56" s="91"/>
    </row>
    <row r="57" spans="1:2" ht="12.75">
      <c r="A57" s="94" t="s">
        <v>53</v>
      </c>
      <c r="B57" s="91" t="s">
        <v>16</v>
      </c>
    </row>
    <row r="58" spans="1:2" ht="12.75">
      <c r="A58" s="95" t="s">
        <v>56</v>
      </c>
      <c r="B58" s="91" t="s">
        <v>54</v>
      </c>
    </row>
    <row r="59" spans="1:2" ht="12.75">
      <c r="A59" s="95" t="s">
        <v>57</v>
      </c>
      <c r="B59" s="91" t="s">
        <v>17</v>
      </c>
    </row>
    <row r="60" spans="1:2" ht="12.75">
      <c r="A60" s="95" t="s">
        <v>58</v>
      </c>
      <c r="B60" s="91" t="s">
        <v>21</v>
      </c>
    </row>
    <row r="61" spans="1:2" ht="12.75">
      <c r="A61" s="95" t="s">
        <v>59</v>
      </c>
      <c r="B61" s="91" t="s">
        <v>22</v>
      </c>
    </row>
    <row r="62" spans="1:2" ht="12.75">
      <c r="A62" s="95" t="s">
        <v>60</v>
      </c>
      <c r="B62" s="91" t="s">
        <v>23</v>
      </c>
    </row>
    <row r="63" spans="1:2" ht="12.75">
      <c r="A63" s="95" t="s">
        <v>61</v>
      </c>
      <c r="B63" s="93" t="s">
        <v>55</v>
      </c>
    </row>
    <row r="87" ht="12.75"/>
    <row r="88" ht="12.75"/>
    <row r="89" ht="12.75"/>
    <row r="104" ht="12.75"/>
  </sheetData>
  <sheetProtection password="CC55" sheet="1"/>
  <mergeCells count="16">
    <mergeCell ref="A6:I6"/>
    <mergeCell ref="A3:I3"/>
    <mergeCell ref="A5:I5"/>
    <mergeCell ref="A36:I38"/>
    <mergeCell ref="A55:J55"/>
    <mergeCell ref="A50:J50"/>
    <mergeCell ref="A43:J45"/>
    <mergeCell ref="A47:J48"/>
    <mergeCell ref="A52:J53"/>
    <mergeCell ref="A40:J40"/>
    <mergeCell ref="A41:J42"/>
    <mergeCell ref="A13:I13"/>
    <mergeCell ref="A33:I34"/>
    <mergeCell ref="A25:I26"/>
    <mergeCell ref="A30:I31"/>
    <mergeCell ref="A28:I29"/>
  </mergeCells>
  <hyperlinks>
    <hyperlink ref="B4:L4" r:id="rId1" display="http://www.carbuyingtips.com   (For Buying Cars)"/>
    <hyperlink ref="B5:L5" r:id="rId2" display="http://www.carbuyingtips.com/lease.htm  (For Leasing Cars)"/>
    <hyperlink ref="B10:L10" r:id="rId3" display="http://www.carbuyingtips.com/warranty.htm"/>
    <hyperlink ref="B11:L11" r:id="rId4" display="http://www.carbuyingtips.com/finance.htm"/>
    <hyperlink ref="A5:I5" r:id="rId5" display="CarBuyingTips.com"/>
  </hyperlinks>
  <printOptions/>
  <pageMargins left="0.75" right="0.75" top="1" bottom="1" header="0.5" footer="0.5"/>
  <pageSetup horizontalDpi="300" verticalDpi="300" orientation="portrait"/>
  <drawing r:id="rId8"/>
  <legacyDrawing r:id="rId7"/>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Jeff Ostroff</dc:creator>
  <cp:keywords/>
  <dc:description/>
  <cp:lastModifiedBy>Laurel Yan</cp:lastModifiedBy>
  <cp:lastPrinted>2013-07-14T04:43:13Z</cp:lastPrinted>
  <dcterms:created xsi:type="dcterms:W3CDTF">1998-02-01T14:54:29Z</dcterms:created>
  <dcterms:modified xsi:type="dcterms:W3CDTF">2014-09-04T02:53:05Z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